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7890D928-5023-44C8-B43F-9FDCD16078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J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79" i="3" l="1"/>
  <c r="J51" i="3" l="1"/>
  <c r="J35" i="3"/>
  <c r="J25" i="3"/>
  <c r="J8" i="3" l="1"/>
  <c r="I79" i="3"/>
  <c r="I51" i="3"/>
  <c r="I35" i="3"/>
  <c r="I25" i="3"/>
  <c r="I15" i="3"/>
  <c r="I8" i="3" l="1"/>
  <c r="I76" i="3" s="1"/>
  <c r="H79" i="3"/>
  <c r="J76" i="3" l="1"/>
  <c r="J75" i="3"/>
  <c r="J84" i="3" s="1"/>
  <c r="J86" i="3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H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G8" i="3" s="1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" i="3" l="1"/>
  <c r="E8" i="3"/>
  <c r="G76" i="3"/>
  <c r="G75" i="3"/>
  <c r="F76" i="3"/>
  <c r="M76" i="3"/>
  <c r="N76" i="3"/>
  <c r="N75" i="3"/>
  <c r="L8" i="3"/>
  <c r="O35" i="3"/>
  <c r="N84" i="3"/>
  <c r="N86" i="3"/>
  <c r="O25" i="3"/>
  <c r="C8" i="3"/>
  <c r="C78" i="3" s="1"/>
  <c r="O15" i="3"/>
  <c r="D8" i="3"/>
  <c r="D78" i="3" s="1"/>
  <c r="O61" i="3"/>
  <c r="O51" i="3"/>
  <c r="F86" i="3"/>
  <c r="K8" i="3"/>
  <c r="K76" i="3" s="1"/>
  <c r="H8" i="3"/>
  <c r="H76" i="3" s="1"/>
  <c r="E78" i="3" l="1"/>
  <c r="E75" i="3" s="1"/>
  <c r="E84" i="3" s="1"/>
  <c r="M75" i="3"/>
  <c r="M84" i="3" s="1"/>
  <c r="O78" i="3"/>
  <c r="M86" i="3"/>
  <c r="F75" i="3"/>
  <c r="F84" i="3" s="1"/>
  <c r="C76" i="3"/>
  <c r="E86" i="3"/>
  <c r="K75" i="3"/>
  <c r="K84" i="3" s="1"/>
  <c r="O8" i="3"/>
  <c r="D76" i="3"/>
  <c r="H75" i="3"/>
  <c r="H84" i="3" s="1"/>
  <c r="G86" i="3"/>
  <c r="B87" i="3"/>
  <c r="E76" i="3" l="1"/>
  <c r="L76" i="3"/>
  <c r="O76" i="3" s="1"/>
  <c r="L75" i="3"/>
  <c r="L84" i="3" s="1"/>
  <c r="O86" i="3"/>
  <c r="L86" i="3"/>
  <c r="C84" i="3"/>
  <c r="C86" i="3" s="1"/>
  <c r="C75" i="3"/>
  <c r="D75" i="3"/>
  <c r="D84" i="3" s="1"/>
  <c r="D86" i="3" s="1"/>
  <c r="K86" i="3"/>
  <c r="H86" i="3"/>
  <c r="B89" i="3" s="1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<sst xmlns="http://schemas.openxmlformats.org/spreadsheetml/2006/main" count="193" uniqueCount="112">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</sst>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4" fontId="4" fillId="0" borderId="0" xfId="1" applyNumberFormat="1" applyFont="1" applyFill="1"/>
    <xf numFmtId="4" fontId="4" fillId="0" borderId="0" xfId="0" applyNumberFormat="1" applyFont="1" applyFill="1"/>
    <xf numFmtId="4" fontId="1" fillId="0" borderId="0" xfId="1" applyNumberFormat="1" applyFont="1"/>
    <xf numFmtId="43" fontId="5" fillId="0" borderId="0" xfId="1" applyFont="1" applyFill="1"/>
    <xf numFmtId="0" fontId="1" fillId="0" borderId="0" xfId="0" applyFont="1"/>
    <xf numFmtId="43" fontId="1" fillId="0" borderId="0" xfId="0" applyNumberFormat="1" applyFont="1"/>
    <xf numFmtId="4" fontId="1" fillId="0" borderId="0" xfId="1" applyNumberFormat="1" applyFont="1" applyFill="1"/>
    <xf numFmtId="9" fontId="1" fillId="0" borderId="0" xfId="2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/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</xdr:colOff>
      <xdr:row>86</xdr:row>
      <xdr:rowOff>0</xdr:rowOff>
    </xdr:from>
    <xdr:to>
      <xdr:col>0</xdr:col>
      <xdr:colOff>4286250</xdr:colOff>
      <xdr:row>90</xdr:row>
      <xdr:rowOff>8401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20165A-15C5-4EA9-84AD-67C4ACB0C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457"/>
        <a:stretch/>
      </xdr:blipFill>
      <xdr:spPr>
        <a:xfrm>
          <a:off x="1" y="21488400"/>
          <a:ext cx="4286249" cy="1265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workbookViewId="0">
      <selection activeCell="B81" sqref="B81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3" t="s">
        <v>109</v>
      </c>
      <c r="B1" s="53"/>
      <c r="C1" s="53"/>
    </row>
    <row r="2" spans="1:4" ht="17.25" x14ac:dyDescent="0.25">
      <c r="A2" s="53" t="s">
        <v>107</v>
      </c>
      <c r="B2" s="53"/>
      <c r="C2" s="53"/>
    </row>
    <row r="3" spans="1:4" ht="17.25" x14ac:dyDescent="0.25">
      <c r="A3" s="53" t="s">
        <v>111</v>
      </c>
      <c r="B3" s="53"/>
      <c r="C3" s="53"/>
    </row>
    <row r="4" spans="1:4" ht="15.75" x14ac:dyDescent="0.25">
      <c r="A4" s="55" t="s">
        <v>104</v>
      </c>
      <c r="B4" s="55"/>
      <c r="C4" s="55"/>
    </row>
    <row r="5" spans="1:4" x14ac:dyDescent="0.25">
      <c r="A5" s="54" t="s">
        <v>36</v>
      </c>
      <c r="B5" s="54"/>
      <c r="C5" s="54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73947400</v>
      </c>
      <c r="C9" s="19"/>
      <c r="D9" s="41"/>
    </row>
    <row r="10" spans="1:4" x14ac:dyDescent="0.25">
      <c r="A10" s="20" t="s">
        <v>3</v>
      </c>
      <c r="B10" s="21">
        <v>60864677</v>
      </c>
      <c r="C10" s="21"/>
      <c r="D10" s="34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>
        <v>60000</v>
      </c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8654723</v>
      </c>
      <c r="C14" s="21"/>
      <c r="D14" s="28"/>
    </row>
    <row r="15" spans="1:4" x14ac:dyDescent="0.25">
      <c r="A15" s="17" t="s">
        <v>7</v>
      </c>
      <c r="B15" s="22">
        <f>SUM(B16:B24)</f>
        <v>106541215</v>
      </c>
      <c r="C15" s="22"/>
      <c r="D15" s="28"/>
    </row>
    <row r="16" spans="1:4" x14ac:dyDescent="0.25">
      <c r="A16" s="20" t="s">
        <v>8</v>
      </c>
      <c r="B16" s="21">
        <v>89274870</v>
      </c>
      <c r="C16" s="21"/>
      <c r="D16" s="28"/>
    </row>
    <row r="17" spans="1:4" x14ac:dyDescent="0.25">
      <c r="A17" s="20" t="s">
        <v>9</v>
      </c>
      <c r="B17" s="21">
        <v>1380000</v>
      </c>
      <c r="C17" s="21"/>
      <c r="D17" s="28"/>
    </row>
    <row r="18" spans="1:4" x14ac:dyDescent="0.25">
      <c r="A18" s="20" t="s">
        <v>10</v>
      </c>
      <c r="B18" s="21">
        <v>82600</v>
      </c>
      <c r="C18" s="21"/>
      <c r="D18" s="16"/>
    </row>
    <row r="19" spans="1:4" ht="18" customHeight="1" x14ac:dyDescent="0.25">
      <c r="A19" s="20" t="s">
        <v>11</v>
      </c>
      <c r="B19" s="21">
        <v>130000</v>
      </c>
      <c r="C19" s="21"/>
    </row>
    <row r="20" spans="1:4" x14ac:dyDescent="0.25">
      <c r="A20" s="20" t="s">
        <v>12</v>
      </c>
      <c r="B20" s="21">
        <v>3294000</v>
      </c>
      <c r="C20" s="21"/>
      <c r="D20" s="28"/>
    </row>
    <row r="21" spans="1:4" x14ac:dyDescent="0.25">
      <c r="A21" s="20" t="s">
        <v>13</v>
      </c>
      <c r="B21" s="21">
        <v>1900000</v>
      </c>
      <c r="C21" s="21"/>
    </row>
    <row r="22" spans="1:4" x14ac:dyDescent="0.25">
      <c r="A22" s="20" t="s">
        <v>14</v>
      </c>
      <c r="B22" s="21">
        <v>4775000</v>
      </c>
      <c r="C22" s="21"/>
    </row>
    <row r="23" spans="1:4" x14ac:dyDescent="0.25">
      <c r="A23" s="20" t="s">
        <v>15</v>
      </c>
      <c r="B23" s="21">
        <v>2004745</v>
      </c>
      <c r="C23" s="21"/>
    </row>
    <row r="24" spans="1:4" x14ac:dyDescent="0.25">
      <c r="A24" s="20" t="s">
        <v>41</v>
      </c>
      <c r="B24" s="21">
        <v>3700000</v>
      </c>
      <c r="C24" s="21"/>
    </row>
    <row r="25" spans="1:4" x14ac:dyDescent="0.25">
      <c r="A25" s="17" t="s">
        <v>16</v>
      </c>
      <c r="B25" s="22">
        <f>SUM(B26:B34)</f>
        <v>11980000</v>
      </c>
      <c r="C25" s="22"/>
    </row>
    <row r="26" spans="1:4" x14ac:dyDescent="0.25">
      <c r="A26" s="20" t="s">
        <v>17</v>
      </c>
      <c r="B26" s="21">
        <v>300000</v>
      </c>
      <c r="C26" s="21"/>
    </row>
    <row r="27" spans="1:4" x14ac:dyDescent="0.25">
      <c r="A27" s="20" t="s">
        <v>18</v>
      </c>
      <c r="B27" s="21">
        <v>550000</v>
      </c>
      <c r="C27" s="21"/>
    </row>
    <row r="28" spans="1:4" x14ac:dyDescent="0.25">
      <c r="A28" s="20" t="s">
        <v>19</v>
      </c>
      <c r="B28" s="21">
        <v>100000</v>
      </c>
      <c r="C28" s="21"/>
    </row>
    <row r="29" spans="1:4" x14ac:dyDescent="0.25">
      <c r="A29" s="20" t="s">
        <v>20</v>
      </c>
      <c r="B29" s="21"/>
      <c r="C29" s="21"/>
    </row>
    <row r="30" spans="1:4" x14ac:dyDescent="0.25">
      <c r="A30" s="20" t="s">
        <v>21</v>
      </c>
      <c r="B30" s="21">
        <v>1150000</v>
      </c>
      <c r="C30" s="21"/>
    </row>
    <row r="31" spans="1:4" x14ac:dyDescent="0.25">
      <c r="A31" s="20" t="s">
        <v>22</v>
      </c>
      <c r="B31" s="21">
        <v>590000</v>
      </c>
      <c r="C31" s="21"/>
    </row>
    <row r="32" spans="1:4" x14ac:dyDescent="0.25">
      <c r="A32" s="20" t="s">
        <v>23</v>
      </c>
      <c r="B32" s="21">
        <v>7101000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2189000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3240000</v>
      </c>
      <c r="C51" s="22"/>
    </row>
    <row r="52" spans="1:3" x14ac:dyDescent="0.25">
      <c r="A52" s="20" t="s">
        <v>29</v>
      </c>
      <c r="B52" s="21">
        <v>440000</v>
      </c>
      <c r="C52" s="21"/>
    </row>
    <row r="53" spans="1:3" x14ac:dyDescent="0.25">
      <c r="A53" s="20" t="s">
        <v>30</v>
      </c>
      <c r="B53" s="21">
        <v>240000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2560000</v>
      </c>
      <c r="C56" s="21"/>
    </row>
    <row r="57" spans="1:3" x14ac:dyDescent="0.25">
      <c r="A57" s="20" t="s">
        <v>56</v>
      </c>
      <c r="B57" s="21"/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100000000</v>
      </c>
      <c r="C61" s="22"/>
    </row>
    <row r="62" spans="1:3" x14ac:dyDescent="0.25">
      <c r="A62" s="20" t="s">
        <v>60</v>
      </c>
      <c r="B62" s="21">
        <v>100000000</v>
      </c>
      <c r="C62" s="21"/>
    </row>
    <row r="63" spans="1:3" x14ac:dyDescent="0.25">
      <c r="A63" s="20" t="s">
        <v>61</v>
      </c>
      <c r="B63" s="21"/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295708615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>
        <v>25000</v>
      </c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25000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295733615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47" t="s">
        <v>39</v>
      </c>
      <c r="E89"/>
    </row>
    <row r="90" spans="1:5" x14ac:dyDescent="0.25">
      <c r="A90" s="48" t="s">
        <v>101</v>
      </c>
      <c r="E90"/>
    </row>
    <row r="91" spans="1:5" ht="15" customHeight="1" x14ac:dyDescent="0.25">
      <c r="A91" s="52" t="s">
        <v>102</v>
      </c>
      <c r="B91" s="52"/>
      <c r="C91" s="52"/>
      <c r="E91"/>
    </row>
    <row r="92" spans="1:5" x14ac:dyDescent="0.25">
      <c r="A92" s="52"/>
      <c r="B92" s="52"/>
      <c r="C92" s="52"/>
      <c r="E92"/>
    </row>
    <row r="93" spans="1:5" ht="18.75" x14ac:dyDescent="0.3">
      <c r="A93" s="47" t="s">
        <v>93</v>
      </c>
      <c r="E93"/>
    </row>
    <row r="94" spans="1:5" x14ac:dyDescent="0.25">
      <c r="A94" s="48" t="s">
        <v>99</v>
      </c>
      <c r="E94"/>
    </row>
    <row r="95" spans="1:5" x14ac:dyDescent="0.25">
      <c r="A95" s="48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showGridLines="0" tabSelected="1" topLeftCell="A4" workbookViewId="0">
      <pane xSplit="1" ySplit="5" topLeftCell="C78" activePane="bottomRight" state="frozen"/>
      <selection activeCell="A4" sqref="A4"/>
      <selection pane="topRight" activeCell="B4" sqref="B4"/>
      <selection pane="bottomLeft" activeCell="A9" sqref="A9"/>
      <selection pane="bottomRight" activeCell="E93" sqref="E93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4.85546875" bestFit="1" customWidth="1"/>
    <col min="4" max="5" width="14.140625" customWidth="1"/>
    <col min="6" max="6" width="13.5703125" hidden="1" customWidth="1"/>
    <col min="7" max="7" width="15.85546875" hidden="1" customWidth="1"/>
    <col min="8" max="8" width="15.28515625" hidden="1" customWidth="1"/>
    <col min="9" max="9" width="14.140625" hidden="1" customWidth="1"/>
    <col min="10" max="11" width="15.140625" hidden="1" customWidth="1"/>
    <col min="12" max="12" width="13.7109375" hidden="1" customWidth="1"/>
    <col min="13" max="13" width="15.85546875" hidden="1" customWidth="1"/>
    <col min="14" max="14" width="15.5703125" style="28" hidden="1" customWidth="1"/>
    <col min="15" max="15" width="15.85546875" style="4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P1" s="6" t="s">
        <v>93</v>
      </c>
    </row>
    <row r="2" spans="1:27" ht="18.75" x14ac:dyDescent="0.25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2" t="s">
        <v>95</v>
      </c>
    </row>
    <row r="3" spans="1:27" ht="18.75" x14ac:dyDescent="0.25">
      <c r="A3" s="56">
        <v>2024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2" t="s">
        <v>96</v>
      </c>
    </row>
    <row r="4" spans="1:27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2" t="s">
        <v>94</v>
      </c>
    </row>
    <row r="5" spans="1:27" x14ac:dyDescent="0.25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2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13">
        <f>C9+C15+C25+C35+C51+C61</f>
        <v>5696385.0899999999</v>
      </c>
      <c r="D8" s="13">
        <f>D9+D15+D25+D35++D51+D61+D80</f>
        <v>13342828.390000001</v>
      </c>
      <c r="E8" s="13">
        <f>E9+E15+E25+E35++E51+E61+E80</f>
        <v>12946932.720000001</v>
      </c>
      <c r="F8" s="13">
        <f>F9+F15+F25+F35++F51+F61+F80</f>
        <v>0</v>
      </c>
      <c r="G8" s="13">
        <f>G9+G15+G25+G35++G51+G61+G80</f>
        <v>0</v>
      </c>
      <c r="H8" s="13">
        <f t="shared" ref="H8:N8" si="0">H9+H15+H25+H35++H51+H61+H79</f>
        <v>0</v>
      </c>
      <c r="I8" s="13">
        <f>I9+I15+I25+I35++I51+I61+I79</f>
        <v>0</v>
      </c>
      <c r="J8" s="13">
        <f>J9+J15+J25+J35++J51+J61+J79</f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44">
        <f>SUM(C8:N8)</f>
        <v>31986146.200000003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43" customFormat="1" ht="30" x14ac:dyDescent="0.25">
      <c r="A9" s="2" t="s">
        <v>2</v>
      </c>
      <c r="B9" s="15"/>
      <c r="C9" s="41">
        <f>SUM(C10:C14)</f>
        <v>5616239.3700000001</v>
      </c>
      <c r="D9" s="41">
        <f t="shared" ref="D9:N9" si="1">SUM(D10:D14)</f>
        <v>5599029.1299999999</v>
      </c>
      <c r="E9" s="41">
        <f>SUM(E10:E14)</f>
        <v>5679224.1299999999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4">
        <f>SUM(C9:N9)</f>
        <v>16894492.629999999</v>
      </c>
      <c r="R9" s="46"/>
    </row>
    <row r="10" spans="1:27" x14ac:dyDescent="0.25">
      <c r="A10" s="5" t="s">
        <v>3</v>
      </c>
      <c r="B10" s="14"/>
      <c r="C10" s="33">
        <v>4552882</v>
      </c>
      <c r="D10" s="30">
        <v>4537882</v>
      </c>
      <c r="E10" s="30">
        <v>4610382</v>
      </c>
      <c r="F10" s="30"/>
      <c r="G10" s="30"/>
      <c r="H10" s="30"/>
      <c r="I10" s="30"/>
      <c r="J10" s="30"/>
      <c r="K10" s="30"/>
      <c r="L10" s="39"/>
      <c r="M10" s="30"/>
      <c r="N10" s="30"/>
      <c r="O10" s="44">
        <f>SUM(C10:N10)</f>
        <v>13701146</v>
      </c>
    </row>
    <row r="11" spans="1:27" x14ac:dyDescent="0.25">
      <c r="A11" s="5" t="s">
        <v>4</v>
      </c>
      <c r="B11" s="14"/>
      <c r="C11" s="34">
        <v>364000</v>
      </c>
      <c r="D11" s="34">
        <v>364000</v>
      </c>
      <c r="E11" s="34">
        <v>364000</v>
      </c>
      <c r="F11" s="34"/>
      <c r="G11" s="28"/>
      <c r="H11" s="28"/>
      <c r="I11" s="28"/>
      <c r="J11" s="30"/>
      <c r="K11" s="28"/>
      <c r="L11" s="40"/>
      <c r="M11" s="28"/>
      <c r="O11" s="44">
        <f t="shared" ref="O11:O72" si="2">SUM(C11:N11)</f>
        <v>1092000</v>
      </c>
    </row>
    <row r="12" spans="1:27" x14ac:dyDescent="0.25">
      <c r="A12" s="5" t="s">
        <v>40</v>
      </c>
      <c r="B12" s="14"/>
      <c r="C12" s="34"/>
      <c r="D12" s="28"/>
      <c r="E12" s="28"/>
      <c r="F12" s="28"/>
      <c r="G12" s="28"/>
      <c r="H12" s="28"/>
      <c r="I12" s="28"/>
      <c r="J12" s="30"/>
      <c r="K12" s="28"/>
      <c r="L12" s="40"/>
      <c r="M12" s="28"/>
      <c r="O12" s="44">
        <f t="shared" si="2"/>
        <v>0</v>
      </c>
    </row>
    <row r="13" spans="1:27" x14ac:dyDescent="0.25">
      <c r="A13" s="5" t="s">
        <v>5</v>
      </c>
      <c r="B13" s="14"/>
      <c r="C13" s="34"/>
      <c r="D13" s="28"/>
      <c r="E13" s="28"/>
      <c r="F13" s="28"/>
      <c r="G13" s="28"/>
      <c r="H13" s="28"/>
      <c r="I13" s="28"/>
      <c r="J13" s="30"/>
      <c r="K13" s="28"/>
      <c r="L13" s="40"/>
      <c r="M13" s="28"/>
      <c r="O13" s="44">
        <f t="shared" si="2"/>
        <v>0</v>
      </c>
    </row>
    <row r="14" spans="1:27" x14ac:dyDescent="0.25">
      <c r="A14" s="5" t="s">
        <v>6</v>
      </c>
      <c r="B14" s="14"/>
      <c r="C14" s="28">
        <v>699357.37</v>
      </c>
      <c r="D14" s="28">
        <v>697147.13</v>
      </c>
      <c r="E14" s="28">
        <v>704842.13</v>
      </c>
      <c r="F14" s="28"/>
      <c r="G14" s="28"/>
      <c r="H14" s="28"/>
      <c r="I14" s="28"/>
      <c r="J14" s="28"/>
      <c r="K14" s="28"/>
      <c r="L14" s="40"/>
      <c r="M14" s="28"/>
      <c r="O14" s="44">
        <f t="shared" si="2"/>
        <v>2101346.63</v>
      </c>
    </row>
    <row r="15" spans="1:27" x14ac:dyDescent="0.25">
      <c r="A15" s="2" t="s">
        <v>7</v>
      </c>
      <c r="B15" s="14"/>
      <c r="C15" s="41">
        <f>SUM(C16:C24)</f>
        <v>27535</v>
      </c>
      <c r="D15" s="41">
        <f t="shared" ref="D15:N15" si="3">SUM(D16:D24)</f>
        <v>7687159.2599999998</v>
      </c>
      <c r="E15" s="41">
        <f t="shared" si="3"/>
        <v>6487621.5300000003</v>
      </c>
      <c r="F15" s="41">
        <f t="shared" si="3"/>
        <v>0</v>
      </c>
      <c r="G15" s="41">
        <f t="shared" si="3"/>
        <v>0</v>
      </c>
      <c r="H15" s="41">
        <f t="shared" si="3"/>
        <v>0</v>
      </c>
      <c r="I15" s="41">
        <f t="shared" ref="I15" si="4">SUM(I16:I24)</f>
        <v>0</v>
      </c>
      <c r="J15" s="41">
        <f>SUM(J16:J24)</f>
        <v>0</v>
      </c>
      <c r="K15" s="41">
        <f>SUM(K16:K24)</f>
        <v>0</v>
      </c>
      <c r="L15" s="45">
        <f>SUM(L16:L24)</f>
        <v>0</v>
      </c>
      <c r="M15" s="41">
        <f>SUM(M16:M24)</f>
        <v>0</v>
      </c>
      <c r="N15" s="41">
        <f t="shared" si="3"/>
        <v>0</v>
      </c>
      <c r="O15" s="44">
        <f t="shared" si="2"/>
        <v>14202315.789999999</v>
      </c>
      <c r="P15" s="14"/>
      <c r="Q15" s="14"/>
    </row>
    <row r="16" spans="1:27" x14ac:dyDescent="0.25">
      <c r="A16" s="5" t="s">
        <v>8</v>
      </c>
      <c r="B16" s="14"/>
      <c r="C16" s="28"/>
      <c r="D16" s="28">
        <v>7333636.3499999996</v>
      </c>
      <c r="E16" s="28">
        <v>6275755.5700000003</v>
      </c>
      <c r="F16" s="28"/>
      <c r="G16" s="28"/>
      <c r="H16" s="28"/>
      <c r="I16" s="28"/>
      <c r="J16" s="30"/>
      <c r="K16" s="28"/>
      <c r="L16" s="40"/>
      <c r="M16" s="28"/>
      <c r="O16" s="44">
        <f t="shared" si="2"/>
        <v>13609391.92</v>
      </c>
    </row>
    <row r="17" spans="1:17" x14ac:dyDescent="0.25">
      <c r="A17" s="5" t="s">
        <v>9</v>
      </c>
      <c r="B17" s="14"/>
      <c r="C17" s="28"/>
      <c r="D17" s="28"/>
      <c r="E17" s="28">
        <v>1030</v>
      </c>
      <c r="F17" s="28"/>
      <c r="G17" s="28"/>
      <c r="H17" s="28"/>
      <c r="I17" s="28"/>
      <c r="J17" s="30"/>
      <c r="K17" s="28"/>
      <c r="L17" s="40"/>
      <c r="M17" s="28"/>
      <c r="O17" s="44">
        <f t="shared" si="2"/>
        <v>1030</v>
      </c>
    </row>
    <row r="18" spans="1:17" x14ac:dyDescent="0.25">
      <c r="A18" s="5" t="s">
        <v>10</v>
      </c>
      <c r="B18" s="14"/>
      <c r="C18" s="28"/>
      <c r="D18" s="28">
        <v>4800</v>
      </c>
      <c r="E18" s="28"/>
      <c r="F18" s="28"/>
      <c r="G18" s="28"/>
      <c r="H18" s="28"/>
      <c r="I18" s="28"/>
      <c r="J18" s="30"/>
      <c r="K18" s="28"/>
      <c r="L18" s="40"/>
      <c r="M18" s="28"/>
      <c r="O18" s="44">
        <f t="shared" si="2"/>
        <v>4800</v>
      </c>
    </row>
    <row r="19" spans="1:17" x14ac:dyDescent="0.25">
      <c r="A19" s="5" t="s">
        <v>11</v>
      </c>
      <c r="B19" s="14"/>
      <c r="C19" s="28">
        <v>2840</v>
      </c>
      <c r="D19" s="28"/>
      <c r="E19" s="28">
        <v>6620</v>
      </c>
      <c r="F19" s="28"/>
      <c r="G19" s="28"/>
      <c r="H19" s="28"/>
      <c r="I19" s="28"/>
      <c r="J19" s="30"/>
      <c r="K19" s="28"/>
      <c r="L19" s="40"/>
      <c r="M19" s="28"/>
      <c r="O19" s="44">
        <f t="shared" si="2"/>
        <v>9460</v>
      </c>
    </row>
    <row r="20" spans="1:17" x14ac:dyDescent="0.25">
      <c r="A20" s="5" t="s">
        <v>12</v>
      </c>
      <c r="B20" s="14"/>
      <c r="C20" s="28"/>
      <c r="D20" s="28">
        <v>231938.9</v>
      </c>
      <c r="E20" s="28"/>
      <c r="F20" s="28"/>
      <c r="G20" s="28"/>
      <c r="H20" s="28"/>
      <c r="I20" s="28"/>
      <c r="J20" s="30"/>
      <c r="K20" s="28"/>
      <c r="L20" s="40"/>
      <c r="M20" s="28"/>
      <c r="O20" s="44">
        <f t="shared" si="2"/>
        <v>231938.9</v>
      </c>
    </row>
    <row r="21" spans="1:17" x14ac:dyDescent="0.25">
      <c r="A21" s="5" t="s">
        <v>13</v>
      </c>
      <c r="B21" s="14"/>
      <c r="C21" s="34"/>
      <c r="D21" s="28"/>
      <c r="E21" s="28"/>
      <c r="F21" s="28"/>
      <c r="G21" s="28"/>
      <c r="H21" s="28"/>
      <c r="I21" s="28"/>
      <c r="J21" s="30"/>
      <c r="K21" s="28"/>
      <c r="L21" s="40"/>
      <c r="M21" s="28"/>
      <c r="O21" s="44">
        <f t="shared" si="2"/>
        <v>0</v>
      </c>
    </row>
    <row r="22" spans="1:17" ht="25.15" customHeight="1" x14ac:dyDescent="0.25">
      <c r="A22" s="5" t="s">
        <v>14</v>
      </c>
      <c r="B22" s="14"/>
      <c r="C22" s="28">
        <v>24520</v>
      </c>
      <c r="D22" s="28">
        <v>116471.13</v>
      </c>
      <c r="E22" s="28">
        <v>149835.20000000001</v>
      </c>
      <c r="F22" s="28"/>
      <c r="G22" s="28"/>
      <c r="H22" s="28"/>
      <c r="I22" s="28"/>
      <c r="J22" s="30"/>
      <c r="K22" s="28"/>
      <c r="L22" s="40"/>
      <c r="M22" s="28"/>
      <c r="O22" s="44">
        <f t="shared" si="2"/>
        <v>290826.33</v>
      </c>
    </row>
    <row r="23" spans="1:17" ht="25.15" customHeight="1" x14ac:dyDescent="0.25">
      <c r="A23" s="5" t="s">
        <v>15</v>
      </c>
      <c r="B23" s="14"/>
      <c r="C23" s="34">
        <v>175</v>
      </c>
      <c r="D23" s="28">
        <v>312.88</v>
      </c>
      <c r="E23" s="28">
        <v>54380.76</v>
      </c>
      <c r="F23" s="28"/>
      <c r="G23" s="28"/>
      <c r="H23" s="28"/>
      <c r="I23" s="28"/>
      <c r="J23" s="30"/>
      <c r="K23" s="28"/>
      <c r="L23" s="40"/>
      <c r="M23" s="28"/>
      <c r="O23" s="44">
        <f t="shared" si="2"/>
        <v>54868.639999999999</v>
      </c>
    </row>
    <row r="24" spans="1:17" x14ac:dyDescent="0.25">
      <c r="A24" s="5" t="s">
        <v>41</v>
      </c>
      <c r="B24" s="14"/>
      <c r="C24" s="34"/>
      <c r="D24" s="28"/>
      <c r="E24" s="28"/>
      <c r="F24" s="28"/>
      <c r="G24" s="28"/>
      <c r="H24" s="28"/>
      <c r="I24" s="28"/>
      <c r="J24" s="30"/>
      <c r="K24" s="28"/>
      <c r="L24" s="40"/>
      <c r="M24" s="28"/>
      <c r="O24" s="44">
        <f t="shared" si="2"/>
        <v>0</v>
      </c>
    </row>
    <row r="25" spans="1:17" ht="25.15" customHeight="1" x14ac:dyDescent="0.25">
      <c r="A25" s="2" t="s">
        <v>16</v>
      </c>
      <c r="B25" s="14"/>
      <c r="C25" s="41">
        <f t="shared" ref="C25:N25" si="5">SUM(C26:C34)</f>
        <v>52610.720000000001</v>
      </c>
      <c r="D25" s="41">
        <f t="shared" si="5"/>
        <v>56640</v>
      </c>
      <c r="E25" s="41">
        <f t="shared" si="5"/>
        <v>780087.05999999994</v>
      </c>
      <c r="F25" s="41">
        <f t="shared" si="5"/>
        <v>0</v>
      </c>
      <c r="G25" s="41">
        <f t="shared" si="5"/>
        <v>0</v>
      </c>
      <c r="H25" s="41">
        <f t="shared" si="5"/>
        <v>0</v>
      </c>
      <c r="I25" s="41">
        <f t="shared" ref="I25:J25" si="6">SUM(I26:I34)</f>
        <v>0</v>
      </c>
      <c r="J25" s="41">
        <f t="shared" si="6"/>
        <v>0</v>
      </c>
      <c r="K25" s="41">
        <f>SUM(K26:K34)</f>
        <v>0</v>
      </c>
      <c r="L25" s="45">
        <f>SUM(L26:L34)</f>
        <v>0</v>
      </c>
      <c r="M25" s="41">
        <f>SUM(M26:M34)</f>
        <v>0</v>
      </c>
      <c r="N25" s="41">
        <f t="shared" si="5"/>
        <v>0</v>
      </c>
      <c r="O25" s="44">
        <f t="shared" si="2"/>
        <v>889337.77999999991</v>
      </c>
      <c r="P25" s="14"/>
      <c r="Q25" s="14"/>
    </row>
    <row r="26" spans="1:17" x14ac:dyDescent="0.25">
      <c r="A26" s="5" t="s">
        <v>17</v>
      </c>
      <c r="B26" s="14"/>
      <c r="C26" s="34">
        <v>20536.52</v>
      </c>
      <c r="D26" s="28"/>
      <c r="E26" s="28">
        <v>13818.57</v>
      </c>
      <c r="F26" s="28"/>
      <c r="G26" s="28"/>
      <c r="H26" s="28"/>
      <c r="I26" s="28"/>
      <c r="J26" s="30"/>
      <c r="K26" s="28"/>
      <c r="L26" s="40"/>
      <c r="M26" s="28"/>
      <c r="O26" s="44">
        <f t="shared" si="2"/>
        <v>34355.089999999997</v>
      </c>
    </row>
    <row r="27" spans="1:17" x14ac:dyDescent="0.25">
      <c r="A27" s="5" t="s">
        <v>18</v>
      </c>
      <c r="B27" s="14"/>
      <c r="C27" s="34">
        <v>5074</v>
      </c>
      <c r="D27" s="28"/>
      <c r="E27" s="28"/>
      <c r="F27" s="28"/>
      <c r="G27" s="28"/>
      <c r="H27" s="28"/>
      <c r="I27" s="28"/>
      <c r="J27" s="30"/>
      <c r="K27" s="28"/>
      <c r="L27" s="40"/>
      <c r="M27" s="28"/>
      <c r="O27" s="44">
        <f t="shared" si="2"/>
        <v>5074</v>
      </c>
    </row>
    <row r="28" spans="1:17" x14ac:dyDescent="0.25">
      <c r="A28" s="5" t="s">
        <v>19</v>
      </c>
      <c r="B28" s="14"/>
      <c r="C28" s="34"/>
      <c r="D28" s="28"/>
      <c r="E28" s="28">
        <v>90000.08</v>
      </c>
      <c r="F28" s="28"/>
      <c r="G28" s="28"/>
      <c r="H28" s="28"/>
      <c r="I28" s="28"/>
      <c r="J28" s="30"/>
      <c r="K28" s="28"/>
      <c r="L28" s="40"/>
      <c r="M28" s="28"/>
      <c r="O28" s="44">
        <f t="shared" si="2"/>
        <v>90000.08</v>
      </c>
    </row>
    <row r="29" spans="1:17" x14ac:dyDescent="0.25">
      <c r="A29" s="5" t="s">
        <v>20</v>
      </c>
      <c r="B29" s="14"/>
      <c r="C29" s="34"/>
      <c r="D29" s="28"/>
      <c r="E29" s="28"/>
      <c r="F29" s="28"/>
      <c r="G29" s="28"/>
      <c r="H29" s="28"/>
      <c r="I29" s="28"/>
      <c r="J29" s="30"/>
      <c r="K29" s="28"/>
      <c r="L29" s="40"/>
      <c r="M29" s="28"/>
      <c r="O29" s="44">
        <f t="shared" si="2"/>
        <v>0</v>
      </c>
    </row>
    <row r="30" spans="1:17" x14ac:dyDescent="0.25">
      <c r="A30" s="5" t="s">
        <v>21</v>
      </c>
      <c r="B30" s="14"/>
      <c r="C30" s="34">
        <v>2840.16</v>
      </c>
      <c r="D30" s="28"/>
      <c r="E30" s="28"/>
      <c r="F30" s="28"/>
      <c r="G30" s="28"/>
      <c r="H30" s="28"/>
      <c r="I30" s="28"/>
      <c r="J30" s="30"/>
      <c r="K30" s="28"/>
      <c r="L30" s="40"/>
      <c r="M30" s="28"/>
      <c r="O30" s="44">
        <f t="shared" si="2"/>
        <v>2840.16</v>
      </c>
    </row>
    <row r="31" spans="1:17" x14ac:dyDescent="0.25">
      <c r="A31" s="5" t="s">
        <v>22</v>
      </c>
      <c r="B31" s="14"/>
      <c r="C31" s="34">
        <v>2853</v>
      </c>
      <c r="D31" s="28"/>
      <c r="E31" s="28">
        <v>5897.12</v>
      </c>
      <c r="F31" s="28"/>
      <c r="G31" s="28"/>
      <c r="H31" s="28"/>
      <c r="I31" s="28"/>
      <c r="J31" s="30"/>
      <c r="K31" s="28"/>
      <c r="L31" s="40"/>
      <c r="M31" s="28"/>
      <c r="O31" s="44">
        <f t="shared" si="2"/>
        <v>8750.119999999999</v>
      </c>
    </row>
    <row r="32" spans="1:17" ht="30" x14ac:dyDescent="0.25">
      <c r="A32" s="5" t="s">
        <v>23</v>
      </c>
      <c r="B32" s="14"/>
      <c r="C32" s="28">
        <v>1650</v>
      </c>
      <c r="D32" s="28"/>
      <c r="E32" s="28">
        <v>599277.07999999996</v>
      </c>
      <c r="F32" s="28"/>
      <c r="G32" s="28"/>
      <c r="H32" s="28"/>
      <c r="I32" s="28"/>
      <c r="J32" s="30"/>
      <c r="K32" s="28"/>
      <c r="L32" s="40"/>
      <c r="M32" s="28"/>
      <c r="O32" s="44">
        <f t="shared" si="2"/>
        <v>600927.07999999996</v>
      </c>
    </row>
    <row r="33" spans="1:15" ht="30" x14ac:dyDescent="0.25">
      <c r="A33" s="5" t="s">
        <v>42</v>
      </c>
      <c r="B33" s="14"/>
      <c r="C33" s="34"/>
      <c r="D33" s="28"/>
      <c r="E33" s="28"/>
      <c r="F33" s="28"/>
      <c r="G33" s="28"/>
      <c r="H33" s="28"/>
      <c r="I33" s="28"/>
      <c r="J33" s="30"/>
      <c r="K33" s="28"/>
      <c r="L33" s="40"/>
      <c r="M33" s="28"/>
      <c r="O33" s="44">
        <f t="shared" si="2"/>
        <v>0</v>
      </c>
    </row>
    <row r="34" spans="1:15" x14ac:dyDescent="0.25">
      <c r="A34" s="5" t="s">
        <v>24</v>
      </c>
      <c r="B34" s="14"/>
      <c r="C34" s="28">
        <v>19657.04</v>
      </c>
      <c r="D34" s="28">
        <v>56640</v>
      </c>
      <c r="E34" s="28">
        <v>71094.210000000006</v>
      </c>
      <c r="F34" s="28"/>
      <c r="G34" s="28"/>
      <c r="H34" s="28"/>
      <c r="I34" s="28"/>
      <c r="J34" s="30"/>
      <c r="K34" s="28"/>
      <c r="L34" s="40"/>
      <c r="M34" s="28"/>
      <c r="O34" s="44">
        <f t="shared" si="2"/>
        <v>147391.25</v>
      </c>
    </row>
    <row r="35" spans="1:15" x14ac:dyDescent="0.25">
      <c r="A35" s="2" t="s">
        <v>25</v>
      </c>
      <c r="B35" s="15"/>
      <c r="C35" s="41">
        <f t="shared" ref="C35:M35" si="7">SUM(C36:C42)</f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  <c r="H35" s="41">
        <f t="shared" si="7"/>
        <v>0</v>
      </c>
      <c r="I35" s="41">
        <f t="shared" ref="I35:J35" si="8">SUM(I36:I42)</f>
        <v>0</v>
      </c>
      <c r="J35" s="41">
        <f t="shared" si="8"/>
        <v>0</v>
      </c>
      <c r="K35" s="41">
        <f>SUM(K36:K42)</f>
        <v>0</v>
      </c>
      <c r="L35" s="45">
        <f t="shared" si="7"/>
        <v>0</v>
      </c>
      <c r="M35" s="41">
        <f t="shared" si="7"/>
        <v>0</v>
      </c>
      <c r="N35" s="41">
        <f>N36</f>
        <v>0</v>
      </c>
      <c r="O35" s="44">
        <f t="shared" si="2"/>
        <v>0</v>
      </c>
    </row>
    <row r="36" spans="1:15" x14ac:dyDescent="0.25">
      <c r="A36" s="5" t="s">
        <v>26</v>
      </c>
      <c r="B36" s="14"/>
      <c r="C36" s="34"/>
      <c r="D36" s="28"/>
      <c r="E36" s="28"/>
      <c r="F36" s="28"/>
      <c r="G36" s="28"/>
      <c r="H36" s="28"/>
      <c r="I36" s="28"/>
      <c r="J36" s="30"/>
      <c r="K36" s="28"/>
      <c r="L36" s="40"/>
      <c r="M36" s="28"/>
      <c r="O36" s="44">
        <f t="shared" si="2"/>
        <v>0</v>
      </c>
    </row>
    <row r="37" spans="1:15" ht="30" x14ac:dyDescent="0.25">
      <c r="A37" s="5" t="s">
        <v>43</v>
      </c>
      <c r="B37" s="14"/>
      <c r="C37" s="34"/>
      <c r="D37" s="28"/>
      <c r="E37" s="28"/>
      <c r="F37" s="28"/>
      <c r="G37" s="28"/>
      <c r="H37" s="28"/>
      <c r="I37" s="28"/>
      <c r="J37" s="30"/>
      <c r="K37" s="28"/>
      <c r="L37" s="40"/>
      <c r="M37" s="28"/>
      <c r="O37" s="44">
        <f t="shared" si="2"/>
        <v>0</v>
      </c>
    </row>
    <row r="38" spans="1:15" ht="25.15" customHeight="1" x14ac:dyDescent="0.25">
      <c r="A38" s="5" t="s">
        <v>44</v>
      </c>
      <c r="B38" s="14"/>
      <c r="C38" s="34"/>
      <c r="D38" s="28"/>
      <c r="E38" s="28"/>
      <c r="F38" s="28"/>
      <c r="G38" s="28"/>
      <c r="H38" s="28"/>
      <c r="I38" s="28"/>
      <c r="J38" s="30"/>
      <c r="K38" s="28"/>
      <c r="L38" s="40"/>
      <c r="M38" s="28"/>
      <c r="O38" s="44">
        <f t="shared" si="2"/>
        <v>0</v>
      </c>
    </row>
    <row r="39" spans="1:15" ht="25.15" customHeight="1" x14ac:dyDescent="0.25">
      <c r="A39" s="5" t="s">
        <v>45</v>
      </c>
      <c r="B39" s="14"/>
      <c r="C39" s="34"/>
      <c r="D39" s="28"/>
      <c r="E39" s="28"/>
      <c r="F39" s="28"/>
      <c r="G39" s="28"/>
      <c r="H39" s="28"/>
      <c r="I39" s="28"/>
      <c r="J39" s="30"/>
      <c r="K39" s="28"/>
      <c r="L39" s="37"/>
      <c r="M39" s="28"/>
      <c r="O39" s="44">
        <f t="shared" si="2"/>
        <v>0</v>
      </c>
    </row>
    <row r="40" spans="1:15" ht="25.15" customHeight="1" x14ac:dyDescent="0.25">
      <c r="A40" s="5" t="s">
        <v>46</v>
      </c>
      <c r="B40" s="14"/>
      <c r="C40" s="34"/>
      <c r="D40" s="28"/>
      <c r="E40" s="28"/>
      <c r="F40" s="28"/>
      <c r="G40" s="28"/>
      <c r="H40" s="28"/>
      <c r="I40" s="28"/>
      <c r="J40" s="30"/>
      <c r="K40" s="28"/>
      <c r="L40" s="37"/>
      <c r="M40" s="28"/>
      <c r="O40" s="44">
        <f t="shared" si="2"/>
        <v>0</v>
      </c>
    </row>
    <row r="41" spans="1:15" ht="25.15" customHeight="1" x14ac:dyDescent="0.25">
      <c r="A41" s="5" t="s">
        <v>27</v>
      </c>
      <c r="B41" s="14"/>
      <c r="C41" s="34"/>
      <c r="D41" s="28"/>
      <c r="E41" s="28"/>
      <c r="F41" s="28"/>
      <c r="G41" s="28"/>
      <c r="H41" s="28"/>
      <c r="I41" s="28"/>
      <c r="J41" s="30"/>
      <c r="K41" s="28"/>
      <c r="L41" s="37"/>
      <c r="M41" s="28"/>
      <c r="O41" s="44">
        <f t="shared" si="2"/>
        <v>0</v>
      </c>
    </row>
    <row r="42" spans="1:15" ht="25.15" customHeight="1" x14ac:dyDescent="0.25">
      <c r="A42" s="5" t="s">
        <v>47</v>
      </c>
      <c r="B42" s="14"/>
      <c r="C42" s="34"/>
      <c r="D42" s="28"/>
      <c r="E42" s="28"/>
      <c r="F42" s="28"/>
      <c r="G42" s="28"/>
      <c r="H42" s="28"/>
      <c r="I42" s="28"/>
      <c r="J42" s="30"/>
      <c r="K42" s="28"/>
      <c r="L42" s="37"/>
      <c r="M42" s="28"/>
      <c r="O42" s="44">
        <f t="shared" si="2"/>
        <v>0</v>
      </c>
    </row>
    <row r="43" spans="1:15" ht="25.15" customHeight="1" x14ac:dyDescent="0.25">
      <c r="A43" s="2" t="s">
        <v>48</v>
      </c>
      <c r="B43" s="14"/>
      <c r="C43" s="35"/>
      <c r="D43" s="28"/>
      <c r="E43" s="28"/>
      <c r="F43" s="28"/>
      <c r="G43" s="28"/>
      <c r="H43" s="28"/>
      <c r="I43" s="28"/>
      <c r="J43" s="30"/>
      <c r="K43" s="28"/>
      <c r="L43" s="37"/>
      <c r="M43" s="28"/>
      <c r="O43" s="44">
        <f t="shared" si="2"/>
        <v>0</v>
      </c>
    </row>
    <row r="44" spans="1:15" x14ac:dyDescent="0.25">
      <c r="A44" s="5" t="s">
        <v>49</v>
      </c>
      <c r="B44" s="14"/>
      <c r="C44" s="34"/>
      <c r="D44" s="28"/>
      <c r="E44" s="28"/>
      <c r="F44" s="28"/>
      <c r="G44" s="28"/>
      <c r="H44" s="28"/>
      <c r="I44" s="28"/>
      <c r="J44" s="30"/>
      <c r="K44" s="28"/>
      <c r="L44" s="37"/>
      <c r="M44" s="28"/>
      <c r="O44" s="44">
        <f t="shared" si="2"/>
        <v>0</v>
      </c>
    </row>
    <row r="45" spans="1:15" ht="30" x14ac:dyDescent="0.25">
      <c r="A45" s="5" t="s">
        <v>50</v>
      </c>
      <c r="B45" s="14"/>
      <c r="C45" s="34"/>
      <c r="D45" s="28"/>
      <c r="E45" s="28"/>
      <c r="F45" s="28"/>
      <c r="G45" s="28"/>
      <c r="H45" s="28"/>
      <c r="I45" s="28"/>
      <c r="J45" s="30"/>
      <c r="K45" s="28"/>
      <c r="L45" s="37"/>
      <c r="M45" s="28"/>
      <c r="O45" s="44">
        <f t="shared" si="2"/>
        <v>0</v>
      </c>
    </row>
    <row r="46" spans="1:15" ht="30" x14ac:dyDescent="0.25">
      <c r="A46" s="5" t="s">
        <v>51</v>
      </c>
      <c r="B46" s="14"/>
      <c r="C46" s="34"/>
      <c r="D46" s="28"/>
      <c r="E46" s="28"/>
      <c r="F46" s="28"/>
      <c r="G46" s="28"/>
      <c r="H46" s="28"/>
      <c r="I46" s="28"/>
      <c r="J46" s="30"/>
      <c r="K46" s="28"/>
      <c r="L46" s="37"/>
      <c r="M46" s="28"/>
      <c r="O46" s="44">
        <f t="shared" si="2"/>
        <v>0</v>
      </c>
    </row>
    <row r="47" spans="1:15" ht="25.15" customHeight="1" x14ac:dyDescent="0.25">
      <c r="A47" s="5" t="s">
        <v>52</v>
      </c>
      <c r="B47" s="14"/>
      <c r="C47" s="34"/>
      <c r="D47" s="28"/>
      <c r="E47" s="28"/>
      <c r="F47" s="28"/>
      <c r="G47" s="28"/>
      <c r="H47" s="28"/>
      <c r="I47" s="28"/>
      <c r="J47" s="30"/>
      <c r="K47" s="28"/>
      <c r="L47" s="37"/>
      <c r="M47" s="28"/>
      <c r="O47" s="44">
        <f t="shared" si="2"/>
        <v>0</v>
      </c>
    </row>
    <row r="48" spans="1:15" ht="25.15" customHeight="1" x14ac:dyDescent="0.25">
      <c r="A48" s="5" t="s">
        <v>53</v>
      </c>
      <c r="B48" s="14"/>
      <c r="C48" s="34"/>
      <c r="D48" s="28"/>
      <c r="E48" s="28"/>
      <c r="F48" s="28"/>
      <c r="G48" s="28"/>
      <c r="H48" s="28"/>
      <c r="I48" s="28"/>
      <c r="J48" s="30"/>
      <c r="K48" s="28"/>
      <c r="L48" s="37"/>
      <c r="M48" s="28"/>
      <c r="O48" s="44">
        <f t="shared" si="2"/>
        <v>0</v>
      </c>
    </row>
    <row r="49" spans="1:15" x14ac:dyDescent="0.25">
      <c r="A49" s="5" t="s">
        <v>54</v>
      </c>
      <c r="B49" s="14"/>
      <c r="C49" s="34"/>
      <c r="D49" s="28"/>
      <c r="E49" s="28"/>
      <c r="F49" s="28"/>
      <c r="G49" s="28"/>
      <c r="H49" s="28"/>
      <c r="I49" s="28"/>
      <c r="J49" s="30"/>
      <c r="K49" s="28"/>
      <c r="L49" s="37"/>
      <c r="M49" s="28"/>
      <c r="O49" s="44">
        <f>SUM(C49:N49)</f>
        <v>0</v>
      </c>
    </row>
    <row r="50" spans="1:15" ht="30" x14ac:dyDescent="0.25">
      <c r="A50" s="5" t="s">
        <v>55</v>
      </c>
      <c r="B50" s="14"/>
      <c r="C50" s="34"/>
      <c r="D50" s="28"/>
      <c r="E50" s="28"/>
      <c r="F50" s="28"/>
      <c r="G50" s="28"/>
      <c r="H50" s="28"/>
      <c r="I50" s="28"/>
      <c r="J50" s="30"/>
      <c r="K50" s="28"/>
      <c r="L50" s="37"/>
      <c r="M50" s="28"/>
      <c r="O50" s="44">
        <f t="shared" si="2"/>
        <v>0</v>
      </c>
    </row>
    <row r="51" spans="1:15" ht="25.15" customHeight="1" x14ac:dyDescent="0.25">
      <c r="A51" s="2" t="s">
        <v>28</v>
      </c>
      <c r="B51" s="15"/>
      <c r="C51" s="41">
        <f t="shared" ref="C51:N51" si="9">SUM(C52:C60)</f>
        <v>0</v>
      </c>
      <c r="D51" s="41">
        <f t="shared" si="9"/>
        <v>0</v>
      </c>
      <c r="E51" s="41">
        <f t="shared" si="9"/>
        <v>0</v>
      </c>
      <c r="F51" s="41">
        <f t="shared" si="9"/>
        <v>0</v>
      </c>
      <c r="G51" s="41">
        <f t="shared" si="9"/>
        <v>0</v>
      </c>
      <c r="H51" s="41">
        <f t="shared" si="9"/>
        <v>0</v>
      </c>
      <c r="I51" s="41">
        <f t="shared" ref="I51:J51" si="10">SUM(I52:I60)</f>
        <v>0</v>
      </c>
      <c r="J51" s="41">
        <f t="shared" si="10"/>
        <v>0</v>
      </c>
      <c r="K51" s="41">
        <f t="shared" si="9"/>
        <v>0</v>
      </c>
      <c r="L51" s="41">
        <f t="shared" si="9"/>
        <v>0</v>
      </c>
      <c r="M51" s="41">
        <f>SUM(M52:M60)</f>
        <v>0</v>
      </c>
      <c r="N51" s="41">
        <f t="shared" si="9"/>
        <v>0</v>
      </c>
      <c r="O51" s="44">
        <f t="shared" si="2"/>
        <v>0</v>
      </c>
    </row>
    <row r="52" spans="1:15" ht="25.15" customHeight="1" x14ac:dyDescent="0.25">
      <c r="A52" s="5" t="s">
        <v>29</v>
      </c>
      <c r="B52" s="14"/>
      <c r="C52" s="34"/>
      <c r="D52" s="28"/>
      <c r="E52" s="28"/>
      <c r="F52" s="28"/>
      <c r="G52" s="28"/>
      <c r="H52" s="28"/>
      <c r="I52" s="28"/>
      <c r="J52" s="30"/>
      <c r="K52" s="28"/>
      <c r="L52" s="37"/>
      <c r="M52" s="28"/>
      <c r="O52" s="44">
        <f t="shared" si="2"/>
        <v>0</v>
      </c>
    </row>
    <row r="53" spans="1:15" x14ac:dyDescent="0.25">
      <c r="A53" s="5" t="s">
        <v>30</v>
      </c>
      <c r="B53" s="14"/>
      <c r="C53" s="34"/>
      <c r="D53" s="28"/>
      <c r="E53" s="28"/>
      <c r="F53" s="28"/>
      <c r="G53" s="28"/>
      <c r="H53" s="28"/>
      <c r="I53" s="28"/>
      <c r="J53" s="30"/>
      <c r="K53" s="28"/>
      <c r="L53" s="37"/>
      <c r="M53" s="28"/>
      <c r="O53" s="44">
        <f t="shared" si="2"/>
        <v>0</v>
      </c>
    </row>
    <row r="54" spans="1:15" x14ac:dyDescent="0.25">
      <c r="A54" s="5" t="s">
        <v>31</v>
      </c>
      <c r="B54" s="14"/>
      <c r="C54" s="34"/>
      <c r="D54" s="28"/>
      <c r="E54" s="28"/>
      <c r="F54" s="28"/>
      <c r="G54" s="28"/>
      <c r="H54" s="28"/>
      <c r="I54" s="28"/>
      <c r="J54" s="30"/>
      <c r="K54" s="28"/>
      <c r="L54" s="37"/>
      <c r="M54" s="28"/>
      <c r="O54" s="44">
        <f t="shared" si="2"/>
        <v>0</v>
      </c>
    </row>
    <row r="55" spans="1:15" x14ac:dyDescent="0.25">
      <c r="A55" s="5" t="s">
        <v>32</v>
      </c>
      <c r="B55" s="14"/>
      <c r="C55" s="34"/>
      <c r="D55" s="28"/>
      <c r="E55" s="28"/>
      <c r="F55" s="28"/>
      <c r="G55" s="28"/>
      <c r="H55" s="28"/>
      <c r="I55" s="28"/>
      <c r="J55" s="30"/>
      <c r="K55" s="28"/>
      <c r="L55" s="37"/>
      <c r="M55" s="28"/>
      <c r="O55" s="44">
        <f t="shared" si="2"/>
        <v>0</v>
      </c>
    </row>
    <row r="56" spans="1:15" x14ac:dyDescent="0.25">
      <c r="A56" s="5" t="s">
        <v>33</v>
      </c>
      <c r="B56" s="14"/>
      <c r="C56" s="34"/>
      <c r="D56" s="28"/>
      <c r="E56" s="28"/>
      <c r="F56" s="28"/>
      <c r="G56" s="42"/>
      <c r="H56" s="28"/>
      <c r="I56" s="28"/>
      <c r="J56" s="30"/>
      <c r="K56" s="28"/>
      <c r="L56" s="37"/>
      <c r="M56" s="28"/>
      <c r="O56" s="44">
        <f t="shared" si="2"/>
        <v>0</v>
      </c>
    </row>
    <row r="57" spans="1:15" x14ac:dyDescent="0.25">
      <c r="A57" s="5" t="s">
        <v>56</v>
      </c>
      <c r="B57" s="14"/>
      <c r="C57" s="34"/>
      <c r="D57" s="28"/>
      <c r="E57" s="28"/>
      <c r="F57" s="28"/>
      <c r="G57" s="28"/>
      <c r="H57" s="28"/>
      <c r="I57" s="28"/>
      <c r="J57" s="30"/>
      <c r="K57" s="28"/>
      <c r="L57" s="37"/>
      <c r="M57" s="28"/>
      <c r="O57" s="44">
        <f t="shared" si="2"/>
        <v>0</v>
      </c>
    </row>
    <row r="58" spans="1:15" x14ac:dyDescent="0.25">
      <c r="A58" s="5" t="s">
        <v>57</v>
      </c>
      <c r="B58" s="14"/>
      <c r="C58" s="34"/>
      <c r="D58" s="28"/>
      <c r="E58" s="28"/>
      <c r="F58" s="28"/>
      <c r="G58" s="28"/>
      <c r="H58" s="28"/>
      <c r="I58" s="28"/>
      <c r="J58" s="30"/>
      <c r="K58" s="28"/>
      <c r="L58" s="37"/>
      <c r="M58" s="28"/>
      <c r="O58" s="44">
        <f t="shared" si="2"/>
        <v>0</v>
      </c>
    </row>
    <row r="59" spans="1:15" x14ac:dyDescent="0.25">
      <c r="A59" s="5" t="s">
        <v>34</v>
      </c>
      <c r="B59" s="14"/>
      <c r="C59" s="34"/>
      <c r="D59" s="28"/>
      <c r="E59" s="28"/>
      <c r="F59" s="28"/>
      <c r="G59" s="28"/>
      <c r="H59" s="28"/>
      <c r="I59" s="28"/>
      <c r="J59" s="30"/>
      <c r="K59" s="28"/>
      <c r="L59" s="37"/>
      <c r="M59" s="28"/>
      <c r="O59" s="44">
        <f t="shared" si="2"/>
        <v>0</v>
      </c>
    </row>
    <row r="60" spans="1:15" ht="25.15" customHeight="1" x14ac:dyDescent="0.25">
      <c r="A60" s="5" t="s">
        <v>58</v>
      </c>
      <c r="B60" s="14"/>
      <c r="C60" s="34"/>
      <c r="D60" s="28"/>
      <c r="E60" s="28"/>
      <c r="F60" s="28"/>
      <c r="G60" s="28"/>
      <c r="H60" s="28"/>
      <c r="I60" s="28"/>
      <c r="J60" s="30"/>
      <c r="K60" s="28"/>
      <c r="L60" s="37"/>
      <c r="M60" s="28"/>
      <c r="O60" s="44">
        <f t="shared" si="2"/>
        <v>0</v>
      </c>
    </row>
    <row r="61" spans="1:15" ht="25.15" customHeight="1" x14ac:dyDescent="0.25">
      <c r="A61" s="2" t="s">
        <v>59</v>
      </c>
      <c r="B61" s="14"/>
      <c r="C61" s="41">
        <f>SUM(C62:C65)</f>
        <v>0</v>
      </c>
      <c r="D61" s="41">
        <f t="shared" ref="D61:N61" si="11">SUM(D62:D65)</f>
        <v>0</v>
      </c>
      <c r="E61" s="41">
        <f t="shared" si="11"/>
        <v>0</v>
      </c>
      <c r="F61" s="41">
        <f t="shared" si="11"/>
        <v>0</v>
      </c>
      <c r="G61" s="41">
        <f t="shared" si="11"/>
        <v>0</v>
      </c>
      <c r="H61" s="41">
        <f t="shared" si="11"/>
        <v>0</v>
      </c>
      <c r="I61" s="41">
        <f t="shared" si="11"/>
        <v>0</v>
      </c>
      <c r="J61" s="41">
        <f t="shared" si="11"/>
        <v>0</v>
      </c>
      <c r="K61" s="41">
        <f>SUM(K62:K65)</f>
        <v>0</v>
      </c>
      <c r="L61" s="41">
        <f>SUM(L62:L65)</f>
        <v>0</v>
      </c>
      <c r="M61" s="41">
        <f t="shared" si="11"/>
        <v>0</v>
      </c>
      <c r="N61" s="41">
        <f t="shared" si="11"/>
        <v>0</v>
      </c>
      <c r="O61" s="44">
        <f t="shared" si="2"/>
        <v>0</v>
      </c>
    </row>
    <row r="62" spans="1:15" x14ac:dyDescent="0.25">
      <c r="A62" s="5" t="s">
        <v>60</v>
      </c>
      <c r="B62" s="14"/>
      <c r="C62" s="34"/>
      <c r="D62" s="28"/>
      <c r="E62" s="28"/>
      <c r="F62" s="28"/>
      <c r="G62" s="28"/>
      <c r="H62" s="28"/>
      <c r="I62" s="28"/>
      <c r="J62" s="30"/>
      <c r="K62" s="28"/>
      <c r="L62" s="37"/>
      <c r="M62" s="28"/>
      <c r="O62" s="44">
        <f t="shared" si="2"/>
        <v>0</v>
      </c>
    </row>
    <row r="63" spans="1:15" x14ac:dyDescent="0.25">
      <c r="A63" s="5" t="s">
        <v>61</v>
      </c>
      <c r="B63" s="1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44">
        <f t="shared" si="2"/>
        <v>0</v>
      </c>
    </row>
    <row r="64" spans="1:15" x14ac:dyDescent="0.25">
      <c r="A64" s="5" t="s">
        <v>62</v>
      </c>
      <c r="B64" s="14"/>
      <c r="C64" s="34"/>
      <c r="D64" s="28"/>
      <c r="E64" s="28"/>
      <c r="F64" s="28"/>
      <c r="G64" s="28"/>
      <c r="H64" s="28"/>
      <c r="I64" s="28"/>
      <c r="J64" s="30"/>
      <c r="K64" s="51"/>
      <c r="L64" s="37"/>
      <c r="M64" s="28"/>
      <c r="O64" s="44">
        <f t="shared" si="2"/>
        <v>0</v>
      </c>
    </row>
    <row r="65" spans="1:27" ht="25.15" customHeight="1" x14ac:dyDescent="0.25">
      <c r="A65" s="5" t="s">
        <v>63</v>
      </c>
      <c r="B65" s="14"/>
      <c r="C65" s="34"/>
      <c r="D65" s="28"/>
      <c r="E65" s="28"/>
      <c r="F65" s="28"/>
      <c r="G65" s="28"/>
      <c r="H65" s="28"/>
      <c r="I65" s="28"/>
      <c r="J65" s="30"/>
      <c r="K65" s="28"/>
      <c r="L65" s="37"/>
      <c r="M65" s="28"/>
      <c r="O65" s="44">
        <f t="shared" si="2"/>
        <v>0</v>
      </c>
    </row>
    <row r="66" spans="1:27" ht="25.15" customHeight="1" x14ac:dyDescent="0.25">
      <c r="A66" s="2" t="s">
        <v>64</v>
      </c>
      <c r="B66" s="14"/>
      <c r="C66" s="35"/>
      <c r="D66" s="28"/>
      <c r="E66" s="28"/>
      <c r="F66" s="28"/>
      <c r="G66" s="28"/>
      <c r="H66" s="28"/>
      <c r="I66" s="28"/>
      <c r="J66" s="30"/>
      <c r="K66" s="28"/>
      <c r="L66" s="37"/>
      <c r="M66" s="28"/>
      <c r="O66" s="44">
        <f t="shared" si="2"/>
        <v>0</v>
      </c>
    </row>
    <row r="67" spans="1:27" x14ac:dyDescent="0.25">
      <c r="A67" s="5" t="s">
        <v>65</v>
      </c>
      <c r="B67" s="14"/>
      <c r="C67" s="34"/>
      <c r="D67" s="28"/>
      <c r="E67" s="28"/>
      <c r="F67" s="28"/>
      <c r="G67" s="28"/>
      <c r="H67" s="28"/>
      <c r="I67" s="28"/>
      <c r="J67" s="30"/>
      <c r="K67" s="28"/>
      <c r="L67" s="37"/>
      <c r="M67" s="28"/>
      <c r="O67" s="44">
        <f t="shared" si="2"/>
        <v>0</v>
      </c>
    </row>
    <row r="68" spans="1:27" ht="30" x14ac:dyDescent="0.25">
      <c r="A68" s="5" t="s">
        <v>66</v>
      </c>
      <c r="B68" s="14"/>
      <c r="C68" s="34"/>
      <c r="D68" s="28"/>
      <c r="E68" s="28"/>
      <c r="F68" s="28"/>
      <c r="G68" s="28"/>
      <c r="H68" s="28"/>
      <c r="I68" s="28"/>
      <c r="J68" s="30"/>
      <c r="K68" s="28"/>
      <c r="L68" s="37"/>
      <c r="M68" s="28"/>
      <c r="O68" s="44">
        <f t="shared" si="2"/>
        <v>0</v>
      </c>
    </row>
    <row r="69" spans="1:27" ht="25.15" customHeight="1" x14ac:dyDescent="0.25">
      <c r="A69" s="2" t="s">
        <v>67</v>
      </c>
      <c r="B69" s="14"/>
      <c r="C69" s="35"/>
      <c r="D69" s="28"/>
      <c r="E69" s="28"/>
      <c r="F69" s="28"/>
      <c r="G69" s="28"/>
      <c r="H69" s="28"/>
      <c r="I69" s="28"/>
      <c r="J69" s="30"/>
      <c r="K69" s="28"/>
      <c r="L69" s="37"/>
      <c r="M69" s="28"/>
      <c r="O69" s="44">
        <f t="shared" si="2"/>
        <v>0</v>
      </c>
    </row>
    <row r="70" spans="1:27" x14ac:dyDescent="0.25">
      <c r="A70" s="5" t="s">
        <v>68</v>
      </c>
      <c r="B70" s="14"/>
      <c r="C70" s="34"/>
      <c r="D70" s="28"/>
      <c r="E70" s="28"/>
      <c r="F70" s="28"/>
      <c r="G70" s="28"/>
      <c r="H70" s="28"/>
      <c r="I70" s="28"/>
      <c r="J70" s="30"/>
      <c r="K70" s="28"/>
      <c r="L70" s="37"/>
      <c r="M70" s="28"/>
      <c r="O70" s="44">
        <f t="shared" si="2"/>
        <v>0</v>
      </c>
    </row>
    <row r="71" spans="1:27" x14ac:dyDescent="0.25">
      <c r="A71" s="5" t="s">
        <v>69</v>
      </c>
      <c r="B71" s="14"/>
      <c r="C71" s="34"/>
      <c r="D71" s="28"/>
      <c r="E71" s="28"/>
      <c r="F71" s="28"/>
      <c r="G71" s="28"/>
      <c r="H71" s="28"/>
      <c r="I71" s="28"/>
      <c r="J71" s="30"/>
      <c r="K71" s="28"/>
      <c r="L71" s="37"/>
      <c r="M71" s="28"/>
      <c r="O71" s="44">
        <f t="shared" si="2"/>
        <v>0</v>
      </c>
    </row>
    <row r="72" spans="1:27" ht="30" x14ac:dyDescent="0.25">
      <c r="A72" s="5" t="s">
        <v>70</v>
      </c>
      <c r="B72" s="14"/>
      <c r="C72" s="34"/>
      <c r="D72" s="28"/>
      <c r="E72" s="28"/>
      <c r="F72" s="28"/>
      <c r="G72" s="28"/>
      <c r="H72" s="28"/>
      <c r="I72" s="28"/>
      <c r="J72" s="30"/>
      <c r="K72" s="28"/>
      <c r="L72" s="37"/>
      <c r="M72" s="28"/>
      <c r="O72" s="44">
        <f t="shared" si="2"/>
        <v>0</v>
      </c>
    </row>
    <row r="73" spans="1:27" ht="25.15" customHeight="1" x14ac:dyDescent="0.25">
      <c r="A73" s="7" t="s">
        <v>35</v>
      </c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7" ht="25.15" customHeight="1" x14ac:dyDescent="0.25">
      <c r="A74" s="3"/>
      <c r="B74" s="14"/>
      <c r="C74" s="34"/>
      <c r="D74" s="28"/>
      <c r="E74" s="28"/>
      <c r="F74" s="28"/>
      <c r="G74" s="28"/>
      <c r="H74" s="28"/>
      <c r="I74" s="28"/>
      <c r="J74" s="30"/>
      <c r="K74" s="28"/>
      <c r="L74" s="37"/>
      <c r="M74" s="28"/>
      <c r="O74" s="44">
        <f>SUM(C74:N74)</f>
        <v>0</v>
      </c>
    </row>
    <row r="75" spans="1:27" ht="25.15" customHeight="1" x14ac:dyDescent="0.25">
      <c r="A75" s="1" t="s">
        <v>71</v>
      </c>
      <c r="B75" s="14"/>
      <c r="C75" s="14">
        <f>C76+C79</f>
        <v>9658288.0199999996</v>
      </c>
      <c r="D75" s="14">
        <f>D76+D79</f>
        <v>36013594.009999998</v>
      </c>
      <c r="E75" s="30">
        <f>E78</f>
        <v>1192761.3599999994</v>
      </c>
      <c r="F75" s="30">
        <f>F78</f>
        <v>0</v>
      </c>
      <c r="G75" s="30">
        <f>G78</f>
        <v>0</v>
      </c>
      <c r="H75" s="30">
        <f t="shared" ref="H75:M75" si="12">H78</f>
        <v>0</v>
      </c>
      <c r="I75" s="30">
        <f t="shared" si="12"/>
        <v>0</v>
      </c>
      <c r="J75" s="30">
        <f t="shared" ref="J75" si="13">J78</f>
        <v>0</v>
      </c>
      <c r="K75" s="30">
        <f>K78</f>
        <v>0</v>
      </c>
      <c r="L75" s="36">
        <f t="shared" si="12"/>
        <v>0</v>
      </c>
      <c r="M75" s="30">
        <f t="shared" si="12"/>
        <v>0</v>
      </c>
      <c r="N75" s="30">
        <f t="shared" ref="N75" si="14">N78</f>
        <v>0</v>
      </c>
      <c r="O75" s="44">
        <f t="shared" ref="O75:O83" si="15">SUM(C75:N75)</f>
        <v>46864643.390000001</v>
      </c>
    </row>
    <row r="76" spans="1:27" ht="25.15" customHeight="1" x14ac:dyDescent="0.25">
      <c r="A76" s="2" t="s">
        <v>72</v>
      </c>
      <c r="B76" s="14"/>
      <c r="C76" s="30">
        <f>C78</f>
        <v>9658288.0199999996</v>
      </c>
      <c r="D76" s="14">
        <f t="shared" ref="D76:M76" si="16">D77+D78</f>
        <v>36013594.009999998</v>
      </c>
      <c r="E76" s="14">
        <f t="shared" si="16"/>
        <v>1192761.3599999994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ref="N76" si="17">N77+N78</f>
        <v>0</v>
      </c>
      <c r="O76" s="44">
        <f>SUM(C76:N76)</f>
        <v>46864643.390000001</v>
      </c>
    </row>
    <row r="77" spans="1:27" x14ac:dyDescent="0.25">
      <c r="A77" s="5" t="s">
        <v>73</v>
      </c>
      <c r="B77" s="14"/>
      <c r="C77" s="34"/>
      <c r="D77" s="28"/>
      <c r="E77" s="28"/>
      <c r="F77" s="28"/>
      <c r="G77" s="28"/>
      <c r="H77" s="28"/>
      <c r="I77" s="28"/>
      <c r="J77" s="28"/>
      <c r="K77" s="28"/>
      <c r="L77" s="37"/>
      <c r="M77" s="28"/>
      <c r="O77" s="44">
        <f>SUM(C77:N77)</f>
        <v>0</v>
      </c>
    </row>
    <row r="78" spans="1:27" x14ac:dyDescent="0.25">
      <c r="A78" s="5" t="s">
        <v>74</v>
      </c>
      <c r="B78" s="14"/>
      <c r="C78" s="50">
        <f>15354673.11-C8</f>
        <v>9658288.0199999996</v>
      </c>
      <c r="D78" s="50">
        <f>49356422.4-D8</f>
        <v>36013594.009999998</v>
      </c>
      <c r="E78" s="50">
        <f>14139694.08-E8</f>
        <v>1192761.3599999994</v>
      </c>
      <c r="F78" s="34"/>
      <c r="G78" s="34"/>
      <c r="H78" s="34"/>
      <c r="I78" s="34"/>
      <c r="J78" s="34"/>
      <c r="K78" s="34"/>
      <c r="L78" s="34"/>
      <c r="M78" s="34"/>
      <c r="N78" s="34"/>
      <c r="O78" s="44">
        <f>SUM(C78:N78)</f>
        <v>46864643.390000001</v>
      </c>
    </row>
    <row r="79" spans="1:27" ht="25.15" customHeight="1" x14ac:dyDescent="0.25">
      <c r="A79" s="2" t="s">
        <v>75</v>
      </c>
      <c r="B79" s="14"/>
      <c r="C79" s="15">
        <f>C80</f>
        <v>0</v>
      </c>
      <c r="D79" s="15">
        <f t="shared" ref="D79:I79" si="18">D80</f>
        <v>0</v>
      </c>
      <c r="E79" s="15">
        <f>E80</f>
        <v>0</v>
      </c>
      <c r="F79" s="15"/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>J80</f>
        <v>0</v>
      </c>
      <c r="K79" s="15">
        <f>K80</f>
        <v>0</v>
      </c>
      <c r="L79" s="38">
        <f>L80</f>
        <v>0</v>
      </c>
      <c r="M79" s="38">
        <f>M80</f>
        <v>0</v>
      </c>
      <c r="N79" s="15">
        <f>N80</f>
        <v>0</v>
      </c>
      <c r="O79" s="44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34"/>
      <c r="D80" s="28"/>
      <c r="E80" s="28"/>
      <c r="F80" s="28"/>
      <c r="G80" s="28"/>
      <c r="H80" s="28"/>
      <c r="I80" s="28"/>
      <c r="J80" s="30"/>
      <c r="K80" s="28"/>
      <c r="L80" s="37"/>
      <c r="M80" s="28"/>
      <c r="O80" s="44">
        <f>SUM(C80:N80)</f>
        <v>0</v>
      </c>
    </row>
    <row r="81" spans="1:15" x14ac:dyDescent="0.25">
      <c r="A81" s="5" t="s">
        <v>77</v>
      </c>
      <c r="B81" s="14"/>
      <c r="C81" s="34"/>
      <c r="D81" s="28"/>
      <c r="E81" s="28"/>
      <c r="F81" s="28"/>
      <c r="G81" s="28"/>
      <c r="H81" s="28"/>
      <c r="I81" s="28"/>
      <c r="J81" s="30"/>
      <c r="K81" s="28"/>
      <c r="L81" s="37"/>
      <c r="M81" s="28"/>
      <c r="O81" s="44">
        <f t="shared" si="15"/>
        <v>0</v>
      </c>
    </row>
    <row r="82" spans="1:15" ht="25.15" customHeight="1" x14ac:dyDescent="0.25">
      <c r="A82" s="2" t="s">
        <v>78</v>
      </c>
      <c r="B82" s="14"/>
      <c r="C82" s="35"/>
      <c r="D82" s="28"/>
      <c r="E82" s="28"/>
      <c r="F82" s="28"/>
      <c r="G82" s="28"/>
      <c r="H82" s="28"/>
      <c r="I82" s="28"/>
      <c r="J82" s="30"/>
      <c r="K82" s="28"/>
      <c r="L82" s="37"/>
      <c r="M82" s="28"/>
      <c r="O82" s="44">
        <f t="shared" si="15"/>
        <v>0</v>
      </c>
    </row>
    <row r="83" spans="1:15" ht="25.15" customHeight="1" x14ac:dyDescent="0.25">
      <c r="A83" s="5" t="s">
        <v>79</v>
      </c>
      <c r="B83" s="14"/>
      <c r="C83" s="34"/>
      <c r="D83" s="28"/>
      <c r="E83" s="28"/>
      <c r="F83" s="28"/>
      <c r="G83" s="28"/>
      <c r="H83" s="28"/>
      <c r="I83" s="28"/>
      <c r="J83" s="30"/>
      <c r="K83" s="28"/>
      <c r="L83" s="37"/>
      <c r="M83" s="28"/>
      <c r="O83" s="44">
        <f t="shared" si="15"/>
        <v>0</v>
      </c>
    </row>
    <row r="84" spans="1:15" x14ac:dyDescent="0.25">
      <c r="A84" s="7" t="s">
        <v>80</v>
      </c>
      <c r="B84" s="4"/>
      <c r="C84" s="29">
        <f>C6+C76</f>
        <v>9658288.0199999996</v>
      </c>
      <c r="D84" s="31">
        <f>D75</f>
        <v>36013594.009999998</v>
      </c>
      <c r="E84" s="31">
        <f t="shared" ref="E84:H84" si="19">E75</f>
        <v>1192761.3599999994</v>
      </c>
      <c r="F84" s="31">
        <f t="shared" si="19"/>
        <v>0</v>
      </c>
      <c r="G84" s="31">
        <f t="shared" si="19"/>
        <v>0</v>
      </c>
      <c r="H84" s="31">
        <f t="shared" si="19"/>
        <v>0</v>
      </c>
      <c r="I84" s="31">
        <f>I75</f>
        <v>0</v>
      </c>
      <c r="J84" s="31">
        <f>J75</f>
        <v>0</v>
      </c>
      <c r="K84" s="31">
        <f>K75</f>
        <v>0</v>
      </c>
      <c r="L84" s="31">
        <f>L75</f>
        <v>0</v>
      </c>
      <c r="M84" s="31">
        <f>M75</f>
        <v>0</v>
      </c>
      <c r="N84" s="31">
        <f t="shared" ref="N84" si="20">N75</f>
        <v>0</v>
      </c>
      <c r="O84" s="31">
        <f>SUM(C84:N84)</f>
        <v>46864643.390000001</v>
      </c>
    </row>
    <row r="85" spans="1:15" ht="25.15" customHeight="1" x14ac:dyDescent="0.25">
      <c r="B85" s="14"/>
      <c r="C85" s="28"/>
      <c r="D85" s="28"/>
      <c r="E85" s="28"/>
      <c r="F85" s="28"/>
      <c r="G85" s="28"/>
      <c r="H85" s="28"/>
      <c r="I85" s="28"/>
      <c r="J85" s="28"/>
      <c r="K85" s="28"/>
      <c r="L85" s="37"/>
      <c r="M85" s="28"/>
    </row>
    <row r="86" spans="1:15" ht="15.75" x14ac:dyDescent="0.25">
      <c r="A86" s="8" t="s">
        <v>81</v>
      </c>
      <c r="B86" s="9"/>
      <c r="C86" s="29">
        <f>C8+C84</f>
        <v>15354673.109999999</v>
      </c>
      <c r="D86" s="29">
        <f>D8+D84</f>
        <v>49356422.399999999</v>
      </c>
      <c r="E86" s="29">
        <f>E8+E78</f>
        <v>14139694.08</v>
      </c>
      <c r="F86" s="29">
        <f t="shared" ref="F86:M86" si="21">F8+F78</f>
        <v>0</v>
      </c>
      <c r="G86" s="29">
        <f>G8+G78</f>
        <v>0</v>
      </c>
      <c r="H86" s="29">
        <f t="shared" si="21"/>
        <v>0</v>
      </c>
      <c r="I86" s="29">
        <f t="shared" ref="I86" si="22">I8+I78</f>
        <v>0</v>
      </c>
      <c r="J86" s="29">
        <f>J8+J78</f>
        <v>0</v>
      </c>
      <c r="K86" s="29">
        <f>K8+K78</f>
        <v>0</v>
      </c>
      <c r="L86" s="29">
        <f>L8+L78</f>
        <v>0</v>
      </c>
      <c r="M86" s="29">
        <f t="shared" si="21"/>
        <v>0</v>
      </c>
      <c r="N86" s="29">
        <f>N8+N78</f>
        <v>0</v>
      </c>
      <c r="O86" s="29">
        <f>O8+O78</f>
        <v>78850789.590000004</v>
      </c>
    </row>
    <row r="87" spans="1:15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7"/>
      <c r="M87" s="28"/>
    </row>
    <row r="88" spans="1:15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5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5" ht="25.15" customHeight="1" x14ac:dyDescent="0.25">
      <c r="C90" s="28"/>
      <c r="D90" s="28"/>
      <c r="E90" s="28"/>
      <c r="F90" s="28"/>
      <c r="H90" s="28"/>
      <c r="O90" s="49"/>
    </row>
    <row r="91" spans="1:15" ht="15" customHeight="1" x14ac:dyDescent="0.25">
      <c r="B91" s="16"/>
      <c r="H91" s="28"/>
      <c r="O91" s="49"/>
    </row>
    <row r="92" spans="1:15" ht="15" customHeight="1" x14ac:dyDescent="0.25">
      <c r="C92" s="28"/>
      <c r="D92" s="28"/>
      <c r="E92" s="28"/>
      <c r="F92" s="28"/>
      <c r="O92" s="49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5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Porfirio Marino Campaña Perez</cp:lastModifiedBy>
  <cp:lastPrinted>2024-04-03T20:03:23Z</cp:lastPrinted>
  <dcterms:created xsi:type="dcterms:W3CDTF">2018-04-17T18:57:16Z</dcterms:created>
  <dcterms:modified xsi:type="dcterms:W3CDTF">2024-04-03T20:03:29Z</dcterms:modified>
</cp:coreProperties>
</file>