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ENIERIA\Desktop\excel\"/>
    </mc:Choice>
  </mc:AlternateContent>
  <bookViews>
    <workbookView xWindow="0" yWindow="0" windowWidth="25200" windowHeight="11280" firstSheet="3" activeTab="3"/>
  </bookViews>
  <sheets>
    <sheet name="OCTUBRE 2025 TOTALIZADOR" sheetId="2" r:id="rId1"/>
    <sheet name="NOVIEMBRE 2025 TOTALIZADOR " sheetId="3" r:id="rId2"/>
    <sheet name="DICIEMBRE 2025 TOTALIZADOR" sheetId="4" r:id="rId3"/>
    <sheet name="TOTAL GENERAL (4to 2025)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D9" i="5"/>
  <c r="F9" i="5" s="1"/>
  <c r="E9" i="5"/>
  <c r="C10" i="5"/>
  <c r="D10" i="5"/>
  <c r="F10" i="5" s="1"/>
  <c r="E10" i="5"/>
  <c r="C11" i="5"/>
  <c r="C12" i="5" s="1"/>
  <c r="D11" i="5"/>
  <c r="F11" i="5" s="1"/>
  <c r="E11" i="5"/>
  <c r="D12" i="5"/>
  <c r="E12" i="5"/>
  <c r="E10" i="4"/>
  <c r="G10" i="4"/>
  <c r="C15" i="4"/>
  <c r="E15" i="4"/>
  <c r="G15" i="4"/>
  <c r="C20" i="4"/>
  <c r="E20" i="4"/>
  <c r="G20" i="4"/>
  <c r="E10" i="3"/>
  <c r="G10" i="3" s="1"/>
  <c r="C15" i="3"/>
  <c r="E15" i="3"/>
  <c r="G15" i="3"/>
  <c r="C20" i="3"/>
  <c r="E20" i="3"/>
  <c r="G20" i="3"/>
  <c r="E10" i="2"/>
  <c r="G10" i="2" s="1"/>
  <c r="C15" i="2"/>
  <c r="E15" i="2"/>
  <c r="G15" i="2"/>
  <c r="C20" i="2"/>
  <c r="E20" i="2"/>
  <c r="G20" i="2"/>
  <c r="F12" i="5" l="1"/>
</calcChain>
</file>

<file path=xl/sharedStrings.xml><?xml version="1.0" encoding="utf-8"?>
<sst xmlns="http://schemas.openxmlformats.org/spreadsheetml/2006/main" count="73" uniqueCount="28">
  <si>
    <t>ING. Juan A. Medina</t>
  </si>
  <si>
    <t>Datos  Revisados y Validados Por:</t>
  </si>
  <si>
    <t>ING. Jose N. Sierra</t>
  </si>
  <si>
    <t>Datos Recolectados y Procesados Por:</t>
  </si>
  <si>
    <r>
      <t>M</t>
    </r>
    <r>
      <rPr>
        <sz val="11"/>
        <color theme="1"/>
        <rFont val="Calibri"/>
        <family val="2"/>
      </rPr>
      <t>³</t>
    </r>
  </si>
  <si>
    <t>MES</t>
  </si>
  <si>
    <t>VOLUMEN PRODUCIDO</t>
  </si>
  <si>
    <t>SEMANA</t>
  </si>
  <si>
    <t>CATALINA</t>
  </si>
  <si>
    <t>LA JOYITA</t>
  </si>
  <si>
    <t>OCTUBRE</t>
  </si>
  <si>
    <r>
      <t>M</t>
    </r>
    <r>
      <rPr>
        <b/>
        <sz val="11"/>
        <color theme="1"/>
        <rFont val="Calibri"/>
        <family val="2"/>
      </rPr>
      <t>³</t>
    </r>
  </si>
  <si>
    <t>BRUJUELA</t>
  </si>
  <si>
    <r>
      <rPr>
        <b/>
        <sz val="12"/>
        <color theme="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OCTUBRE 2025</t>
    </r>
  </si>
  <si>
    <t>NOVIEMBRE</t>
  </si>
  <si>
    <r>
      <rPr>
        <b/>
        <sz val="12"/>
        <color theme="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NOVIEMBRE 2025</t>
    </r>
  </si>
  <si>
    <t>DICIEMBRE</t>
  </si>
  <si>
    <r>
      <rPr>
        <b/>
        <sz val="12"/>
        <color theme="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DICIEMBRE 2025</t>
    </r>
  </si>
  <si>
    <t>TOTAL DE M3 GENERADO POR MES</t>
  </si>
  <si>
    <t>CAMPO DE POZOS CATALINA</t>
  </si>
  <si>
    <t>CAMPO DE POZOS JOYITA</t>
  </si>
  <si>
    <t>CAMPO DE POZOS BRUJUELA</t>
  </si>
  <si>
    <t>SUB-TOTAL DE M3 POR POZO</t>
  </si>
  <si>
    <r>
      <t>DICIEMBRE 2025</t>
    </r>
    <r>
      <rPr>
        <b/>
        <sz val="12"/>
        <color theme="2" tint="-0.249977111117893"/>
        <rFont val="Calibri"/>
        <family val="2"/>
        <scheme val="minor"/>
      </rPr>
      <t>(</t>
    </r>
  </si>
  <si>
    <r>
      <t>NOVIEMBRE 2025</t>
    </r>
    <r>
      <rPr>
        <b/>
        <sz val="12"/>
        <color theme="2" tint="-0.249977111117893"/>
        <rFont val="Calibri"/>
        <family val="2"/>
        <scheme val="minor"/>
      </rPr>
      <t>(</t>
    </r>
  </si>
  <si>
    <r>
      <t>OCTUBRE 2025</t>
    </r>
    <r>
      <rPr>
        <b/>
        <sz val="12"/>
        <color theme="2" tint="-0.249977111117893"/>
        <rFont val="Calibri"/>
        <family val="2"/>
        <scheme val="minor"/>
      </rPr>
      <t>(</t>
    </r>
  </si>
  <si>
    <t>4to TRIMESTRE DEL 2025</t>
  </si>
  <si>
    <t>RESUMEN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</si>
</sst>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0" fillId="0" borderId="0" xfId="0" applyNumberFormat="1"/>
    <xf numFmtId="43" fontId="0" fillId="0" borderId="0" xfId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4" fillId="0" borderId="0" xfId="0" applyFont="1"/>
    <xf numFmtId="43" fontId="4" fillId="5" borderId="2" xfId="0" applyNumberFormat="1" applyFont="1" applyFill="1" applyBorder="1"/>
    <xf numFmtId="43" fontId="4" fillId="5" borderId="16" xfId="0" applyNumberFormat="1" applyFont="1" applyFill="1" applyBorder="1" applyAlignment="1"/>
    <xf numFmtId="0" fontId="4" fillId="6" borderId="17" xfId="0" applyFont="1" applyFill="1" applyBorder="1"/>
    <xf numFmtId="43" fontId="4" fillId="5" borderId="18" xfId="0" applyNumberFormat="1" applyFont="1" applyFill="1" applyBorder="1"/>
    <xf numFmtId="43" fontId="4" fillId="0" borderId="19" xfId="0" applyNumberFormat="1" applyFont="1" applyBorder="1"/>
    <xf numFmtId="0" fontId="4" fillId="7" borderId="9" xfId="0" applyFont="1" applyFill="1" applyBorder="1"/>
    <xf numFmtId="43" fontId="4" fillId="5" borderId="5" xfId="0" applyNumberFormat="1" applyFont="1" applyFill="1" applyBorder="1"/>
    <xf numFmtId="43" fontId="4" fillId="0" borderId="8" xfId="0" applyNumberFormat="1" applyFont="1" applyBorder="1"/>
    <xf numFmtId="0" fontId="4" fillId="6" borderId="10" xfId="0" applyFont="1" applyFill="1" applyBorder="1"/>
    <xf numFmtId="0" fontId="4" fillId="7" borderId="11" xfId="0" applyFont="1" applyFill="1" applyBorder="1"/>
    <xf numFmtId="0" fontId="4" fillId="7" borderId="12" xfId="0" applyFont="1" applyFill="1" applyBorder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0</xdr:row>
      <xdr:rowOff>133350</xdr:rowOff>
    </xdr:from>
    <xdr:ext cx="2828789" cy="847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33350"/>
          <a:ext cx="2828789" cy="8474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0</xdr:row>
      <xdr:rowOff>133350</xdr:rowOff>
    </xdr:from>
    <xdr:ext cx="2828789" cy="847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33350"/>
          <a:ext cx="2828789" cy="8474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0</xdr:row>
      <xdr:rowOff>133350</xdr:rowOff>
    </xdr:from>
    <xdr:ext cx="2828789" cy="847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33350"/>
          <a:ext cx="2828789" cy="84741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145256</xdr:colOff>
      <xdr:row>0</xdr:row>
      <xdr:rowOff>90488</xdr:rowOff>
    </xdr:from>
    <xdr:ext cx="2833552" cy="847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9256" y="90488"/>
          <a:ext cx="2833552" cy="8474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ENIERIA/Desktop/Medicion%20Semanal%20de%20los%20Campos%20de%20Pozos/INFORME%20SEMA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JULIO SM1"/>
      <sheetName val="JULIO SM2"/>
      <sheetName val="JULIO SM3"/>
      <sheetName val="JULIO SM4"/>
      <sheetName val="JULIO TOTALIZADOR"/>
      <sheetName val="AGOSTO SM1"/>
      <sheetName val="AGOSTO SM2"/>
      <sheetName val="AGOSTO SM3"/>
      <sheetName val="AGOSTO SM4"/>
      <sheetName val="AGOSTO TOTALIZADOR"/>
      <sheetName val="SEPTIEMBRE SM1"/>
      <sheetName val="SEPTIEMBRE SM2"/>
      <sheetName val="SEPTIEMBRE SM3"/>
      <sheetName val="SEPTIEMBRE SM4"/>
      <sheetName val="SEPTIEMBRE TOTALIZADOR"/>
      <sheetName val="OCTUBRE TOTALIZADOR"/>
      <sheetName val="NOVIEMBRE TOTALIZADOR"/>
      <sheetName val="DICIEMBRE TOTALIZADOR"/>
      <sheetName val="ENERO 2024 TOTALIZADOR "/>
      <sheetName val="FEBRERO 2024 TOTALIZADOR"/>
      <sheetName val="MARZO 2024 TOTALIZADOR "/>
      <sheetName val="JULIO 2024 TOTALIZADOR"/>
      <sheetName val="AGOSTO 2024 TOTALIZADOR"/>
      <sheetName val="SEPTIEMBRE 2024 TOTALIZADOR"/>
      <sheetName val="OCTUBRE 2024 TOTALIZADOR"/>
      <sheetName val="NOVIEMBRE 2024 TOTALIZADOR"/>
      <sheetName val="DICIEMBRE 2024 TOTALIZADOR "/>
      <sheetName val="TOTAL GENERAL (2024)"/>
      <sheetName val="ENERO 2025 TOTALIZADOR"/>
      <sheetName val="FEBRERO 2025 TOTALIZADOR"/>
      <sheetName val="MARZO 2025 TOTALIZADOR"/>
      <sheetName val="TOTAL GENERAL (1er 2025)"/>
      <sheetName val="ABRIL 2025 TOTALIZADOR"/>
      <sheetName val="MAYO 2025 TOTALIZADOR"/>
      <sheetName val="JUNIO 2025 TOTALIZADOR "/>
      <sheetName val="TOTAL GENERAL (2do 2025) "/>
      <sheetName val="JULIO 2025 TOTALIZADOR"/>
      <sheetName val="AGOSTO 2025 TOTALIZADOR"/>
      <sheetName val="SEPTIEMBRE 2025 TOTALIZADOR"/>
      <sheetName val="TOTAL GENERAL (3er 2025)"/>
      <sheetName val="OCTUBRE 2025 TOTALIZADOR "/>
      <sheetName val="NOVIEMBRE 2025 TOTALIZADOR "/>
      <sheetName val="DICIEMBRE 2025 TOTALIZADOR"/>
      <sheetName val="TOTAL GENERAL (4to 202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E10">
            <v>1432200</v>
          </cell>
        </row>
        <row r="15">
          <cell r="E15">
            <v>610390</v>
          </cell>
        </row>
        <row r="20">
          <cell r="E20">
            <v>539189.20000000007</v>
          </cell>
        </row>
      </sheetData>
      <sheetData sheetId="44">
        <row r="10">
          <cell r="E10">
            <v>1382700</v>
          </cell>
        </row>
        <row r="15">
          <cell r="E15">
            <v>594000</v>
          </cell>
        </row>
        <row r="20">
          <cell r="E20">
            <v>548964</v>
          </cell>
        </row>
      </sheetData>
      <sheetData sheetId="45">
        <row r="10">
          <cell r="E10">
            <v>1399650</v>
          </cell>
        </row>
        <row r="15">
          <cell r="E15">
            <v>585900</v>
          </cell>
        </row>
        <row r="20">
          <cell r="E20">
            <v>562724.39999999991</v>
          </cell>
        </row>
      </sheetData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31"/>
  <sheetViews>
    <sheetView showGridLines="0" workbookViewId="0">
      <selection activeCell="C1" sqref="C1:E31"/>
    </sheetView>
  </sheetViews>
  <sheetFormatPr baseColWidth="10" defaultRowHeight="15" x14ac:dyDescent="0.25"/>
  <cols>
    <col min="3" max="3" width="16.5703125" style="2" customWidth="1"/>
    <col min="4" max="4" width="15.28515625" style="2" customWidth="1"/>
    <col min="5" max="5" width="22.42578125" style="1" customWidth="1"/>
    <col min="6" max="7" width="13.140625" bestFit="1" customWidth="1"/>
  </cols>
  <sheetData>
    <row r="6" spans="3:7" ht="16.5" thickBot="1" x14ac:dyDescent="0.3">
      <c r="C6" s="4" t="s">
        <v>13</v>
      </c>
      <c r="D6" s="4"/>
      <c r="E6" s="4"/>
    </row>
    <row r="7" spans="3:7" x14ac:dyDescent="0.25">
      <c r="C7" s="23" t="s">
        <v>12</v>
      </c>
      <c r="D7" s="22"/>
      <c r="E7" s="21"/>
    </row>
    <row r="8" spans="3:7" x14ac:dyDescent="0.25">
      <c r="C8" s="20" t="s">
        <v>7</v>
      </c>
      <c r="D8" s="19"/>
      <c r="E8" s="18" t="s">
        <v>6</v>
      </c>
    </row>
    <row r="9" spans="3:7" x14ac:dyDescent="0.25">
      <c r="C9" s="17" t="s">
        <v>5</v>
      </c>
      <c r="D9" s="16"/>
      <c r="E9" s="15" t="s">
        <v>11</v>
      </c>
    </row>
    <row r="10" spans="3:7" x14ac:dyDescent="0.25">
      <c r="C10" s="29" t="s">
        <v>10</v>
      </c>
      <c r="D10" s="28"/>
      <c r="E10" s="27">
        <f>22*31*2100</f>
        <v>1432200</v>
      </c>
      <c r="F10" s="9"/>
      <c r="G10" s="8">
        <f>+E10/30</f>
        <v>47740</v>
      </c>
    </row>
    <row r="11" spans="3:7" ht="15.75" thickBot="1" x14ac:dyDescent="0.3">
      <c r="C11" s="26"/>
      <c r="D11" s="25"/>
      <c r="E11" s="24"/>
      <c r="F11" s="9"/>
      <c r="G11" s="8"/>
    </row>
    <row r="12" spans="3:7" x14ac:dyDescent="0.25">
      <c r="C12" s="23" t="s">
        <v>9</v>
      </c>
      <c r="D12" s="22"/>
      <c r="E12" s="21"/>
      <c r="F12" s="9"/>
      <c r="G12" s="8"/>
    </row>
    <row r="13" spans="3:7" x14ac:dyDescent="0.25">
      <c r="C13" s="20" t="s">
        <v>7</v>
      </c>
      <c r="D13" s="19"/>
      <c r="E13" s="18" t="s">
        <v>6</v>
      </c>
      <c r="F13" s="9"/>
      <c r="G13" s="8"/>
    </row>
    <row r="14" spans="3:7" x14ac:dyDescent="0.25">
      <c r="C14" s="17" t="s">
        <v>5</v>
      </c>
      <c r="D14" s="16"/>
      <c r="E14" s="15" t="s">
        <v>4</v>
      </c>
      <c r="F14" s="9"/>
      <c r="G14" s="8"/>
    </row>
    <row r="15" spans="3:7" x14ac:dyDescent="0.25">
      <c r="C15" s="29" t="str">
        <f>+C10</f>
        <v>OCTUBRE</v>
      </c>
      <c r="D15" s="28"/>
      <c r="E15" s="27">
        <f>22*31*895</f>
        <v>610390</v>
      </c>
      <c r="F15" s="9"/>
      <c r="G15" s="8">
        <f>+E15/30</f>
        <v>20346.333333333332</v>
      </c>
    </row>
    <row r="16" spans="3:7" ht="15.75" thickBot="1" x14ac:dyDescent="0.3">
      <c r="C16" s="26"/>
      <c r="D16" s="25"/>
      <c r="E16" s="24"/>
      <c r="F16" s="9"/>
      <c r="G16" s="8"/>
    </row>
    <row r="17" spans="3:7" x14ac:dyDescent="0.25">
      <c r="C17" s="23" t="s">
        <v>8</v>
      </c>
      <c r="D17" s="22"/>
      <c r="E17" s="21"/>
      <c r="F17" s="9"/>
      <c r="G17" s="8"/>
    </row>
    <row r="18" spans="3:7" x14ac:dyDescent="0.25">
      <c r="C18" s="20" t="s">
        <v>7</v>
      </c>
      <c r="D18" s="19"/>
      <c r="E18" s="18" t="s">
        <v>6</v>
      </c>
      <c r="F18" s="9"/>
      <c r="G18" s="8"/>
    </row>
    <row r="19" spans="3:7" x14ac:dyDescent="0.25">
      <c r="C19" s="17" t="s">
        <v>5</v>
      </c>
      <c r="D19" s="16"/>
      <c r="E19" s="15" t="s">
        <v>4</v>
      </c>
      <c r="F19" s="9"/>
      <c r="G19" s="8"/>
    </row>
    <row r="20" spans="3:7" ht="15.75" thickBot="1" x14ac:dyDescent="0.3">
      <c r="C20" s="14" t="str">
        <f>+C10</f>
        <v>OCTUBRE</v>
      </c>
      <c r="D20" s="13"/>
      <c r="E20" s="12">
        <f>22*790.6*31</f>
        <v>539189.20000000007</v>
      </c>
      <c r="F20" s="9"/>
      <c r="G20" s="8">
        <f>+E20/30</f>
        <v>17972.973333333335</v>
      </c>
    </row>
    <row r="21" spans="3:7" x14ac:dyDescent="0.25">
      <c r="C21"/>
      <c r="D21"/>
      <c r="E21"/>
      <c r="F21" s="8"/>
      <c r="G21" s="8"/>
    </row>
    <row r="22" spans="3:7" ht="15.75" x14ac:dyDescent="0.25">
      <c r="C22" s="11" t="s">
        <v>3</v>
      </c>
      <c r="D22" s="11"/>
      <c r="E22" s="11"/>
      <c r="F22" s="9"/>
      <c r="G22" s="9"/>
    </row>
    <row r="23" spans="3:7" ht="15.75" x14ac:dyDescent="0.25">
      <c r="C23" s="10"/>
      <c r="D23" s="10"/>
      <c r="E23" s="10"/>
      <c r="F23" s="9"/>
      <c r="G23" s="9"/>
    </row>
    <row r="24" spans="3:7" ht="21.75" customHeight="1" thickBot="1" x14ac:dyDescent="0.3">
      <c r="C24" s="4"/>
      <c r="D24" s="4"/>
      <c r="E24" s="4"/>
      <c r="F24" s="8"/>
      <c r="G24" s="9"/>
    </row>
    <row r="25" spans="3:7" ht="15.75" x14ac:dyDescent="0.25">
      <c r="C25" s="3" t="s">
        <v>2</v>
      </c>
      <c r="D25" s="3"/>
      <c r="E25" s="3"/>
      <c r="F25" s="8"/>
      <c r="G25" s="8"/>
    </row>
    <row r="26" spans="3:7" ht="15.75" x14ac:dyDescent="0.25">
      <c r="C26" s="7"/>
      <c r="D26" s="7"/>
      <c r="E26" s="6"/>
      <c r="F26" s="8"/>
    </row>
    <row r="27" spans="3:7" ht="15.75" x14ac:dyDescent="0.25">
      <c r="C27" s="7"/>
      <c r="D27" s="7"/>
      <c r="E27" s="6"/>
    </row>
    <row r="28" spans="3:7" ht="15.75" x14ac:dyDescent="0.25">
      <c r="C28" s="5" t="s">
        <v>1</v>
      </c>
      <c r="D28" s="5"/>
      <c r="E28" s="5"/>
    </row>
    <row r="29" spans="3:7" ht="21.75" customHeight="1" x14ac:dyDescent="0.25">
      <c r="C29" s="5"/>
      <c r="D29" s="5"/>
      <c r="E29" s="5"/>
    </row>
    <row r="30" spans="3:7" ht="16.5" thickBot="1" x14ac:dyDescent="0.3">
      <c r="C30" s="4"/>
      <c r="D30" s="4"/>
      <c r="E30" s="4"/>
    </row>
    <row r="31" spans="3:7" ht="15.75" x14ac:dyDescent="0.25">
      <c r="C31" s="3" t="s">
        <v>0</v>
      </c>
      <c r="D31" s="3"/>
      <c r="E31" s="3"/>
    </row>
  </sheetData>
  <mergeCells count="22">
    <mergeCell ref="C6:E6"/>
    <mergeCell ref="C7:E7"/>
    <mergeCell ref="C8:D8"/>
    <mergeCell ref="C9:D9"/>
    <mergeCell ref="C10:D10"/>
    <mergeCell ref="C11:E11"/>
    <mergeCell ref="C12:E12"/>
    <mergeCell ref="C13:D13"/>
    <mergeCell ref="C14:D14"/>
    <mergeCell ref="C15:D15"/>
    <mergeCell ref="C16:E16"/>
    <mergeCell ref="C17:E17"/>
    <mergeCell ref="C28:E28"/>
    <mergeCell ref="C29:E29"/>
    <mergeCell ref="C30:E30"/>
    <mergeCell ref="C31:E31"/>
    <mergeCell ref="C18:D18"/>
    <mergeCell ref="C19:D19"/>
    <mergeCell ref="C20:D20"/>
    <mergeCell ref="C22:E22"/>
    <mergeCell ref="C24:E24"/>
    <mergeCell ref="C25:E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31"/>
  <sheetViews>
    <sheetView showGridLines="0" workbookViewId="0">
      <selection activeCell="C1" sqref="C1:E31"/>
    </sheetView>
  </sheetViews>
  <sheetFormatPr baseColWidth="10" defaultRowHeight="15" x14ac:dyDescent="0.25"/>
  <cols>
    <col min="3" max="3" width="16.5703125" style="2" customWidth="1"/>
    <col min="4" max="4" width="15.28515625" style="2" customWidth="1"/>
    <col min="5" max="5" width="22.42578125" style="1" customWidth="1"/>
    <col min="6" max="7" width="13.140625" bestFit="1" customWidth="1"/>
  </cols>
  <sheetData>
    <row r="6" spans="3:7" ht="16.5" thickBot="1" x14ac:dyDescent="0.3">
      <c r="C6" s="4" t="s">
        <v>15</v>
      </c>
      <c r="D6" s="4"/>
      <c r="E6" s="4"/>
    </row>
    <row r="7" spans="3:7" x14ac:dyDescent="0.25">
      <c r="C7" s="23" t="s">
        <v>12</v>
      </c>
      <c r="D7" s="22"/>
      <c r="E7" s="21"/>
    </row>
    <row r="8" spans="3:7" x14ac:dyDescent="0.25">
      <c r="C8" s="20" t="s">
        <v>7</v>
      </c>
      <c r="D8" s="19"/>
      <c r="E8" s="18" t="s">
        <v>6</v>
      </c>
    </row>
    <row r="9" spans="3:7" x14ac:dyDescent="0.25">
      <c r="C9" s="17" t="s">
        <v>5</v>
      </c>
      <c r="D9" s="16"/>
      <c r="E9" s="15" t="s">
        <v>11</v>
      </c>
    </row>
    <row r="10" spans="3:7" x14ac:dyDescent="0.25">
      <c r="C10" s="29" t="s">
        <v>14</v>
      </c>
      <c r="D10" s="28"/>
      <c r="E10" s="27">
        <f>22*30*2095</f>
        <v>1382700</v>
      </c>
      <c r="F10" s="9"/>
      <c r="G10" s="8">
        <f>+E10/30</f>
        <v>46090</v>
      </c>
    </row>
    <row r="11" spans="3:7" ht="15.75" thickBot="1" x14ac:dyDescent="0.3">
      <c r="C11" s="26"/>
      <c r="D11" s="25"/>
      <c r="E11" s="24"/>
      <c r="F11" s="9"/>
      <c r="G11" s="8"/>
    </row>
    <row r="12" spans="3:7" x14ac:dyDescent="0.25">
      <c r="C12" s="23" t="s">
        <v>9</v>
      </c>
      <c r="D12" s="22"/>
      <c r="E12" s="21"/>
      <c r="F12" s="9"/>
      <c r="G12" s="8"/>
    </row>
    <row r="13" spans="3:7" x14ac:dyDescent="0.25">
      <c r="C13" s="20" t="s">
        <v>7</v>
      </c>
      <c r="D13" s="19"/>
      <c r="E13" s="18" t="s">
        <v>6</v>
      </c>
      <c r="F13" s="9"/>
      <c r="G13" s="8"/>
    </row>
    <row r="14" spans="3:7" x14ac:dyDescent="0.25">
      <c r="C14" s="17" t="s">
        <v>5</v>
      </c>
      <c r="D14" s="16"/>
      <c r="E14" s="15" t="s">
        <v>4</v>
      </c>
      <c r="F14" s="9"/>
      <c r="G14" s="8"/>
    </row>
    <row r="15" spans="3:7" x14ac:dyDescent="0.25">
      <c r="C15" s="29" t="str">
        <f>+C10</f>
        <v>NOVIEMBRE</v>
      </c>
      <c r="D15" s="28"/>
      <c r="E15" s="27">
        <f>22*30*900</f>
        <v>594000</v>
      </c>
      <c r="F15" s="9"/>
      <c r="G15" s="8">
        <f>+E15/30</f>
        <v>19800</v>
      </c>
    </row>
    <row r="16" spans="3:7" ht="15.75" thickBot="1" x14ac:dyDescent="0.3">
      <c r="C16" s="26"/>
      <c r="D16" s="25"/>
      <c r="E16" s="24"/>
      <c r="F16" s="9"/>
      <c r="G16" s="8"/>
    </row>
    <row r="17" spans="3:7" x14ac:dyDescent="0.25">
      <c r="C17" s="23" t="s">
        <v>8</v>
      </c>
      <c r="D17" s="22"/>
      <c r="E17" s="21"/>
      <c r="F17" s="9"/>
      <c r="G17" s="8"/>
    </row>
    <row r="18" spans="3:7" x14ac:dyDescent="0.25">
      <c r="C18" s="20" t="s">
        <v>7</v>
      </c>
      <c r="D18" s="19"/>
      <c r="E18" s="18" t="s">
        <v>6</v>
      </c>
      <c r="F18" s="9"/>
      <c r="G18" s="8"/>
    </row>
    <row r="19" spans="3:7" x14ac:dyDescent="0.25">
      <c r="C19" s="17" t="s">
        <v>5</v>
      </c>
      <c r="D19" s="16"/>
      <c r="E19" s="15" t="s">
        <v>4</v>
      </c>
      <c r="F19" s="9"/>
      <c r="G19" s="8"/>
    </row>
    <row r="20" spans="3:7" ht="15.75" thickBot="1" x14ac:dyDescent="0.3">
      <c r="C20" s="14" t="str">
        <f>+C10</f>
        <v>NOVIEMBRE</v>
      </c>
      <c r="D20" s="13"/>
      <c r="E20" s="12">
        <f>23*795.6*30</f>
        <v>548964</v>
      </c>
      <c r="F20" s="9"/>
      <c r="G20" s="8">
        <f>+E20/30</f>
        <v>18298.8</v>
      </c>
    </row>
    <row r="21" spans="3:7" x14ac:dyDescent="0.25">
      <c r="C21"/>
      <c r="D21"/>
      <c r="E21"/>
      <c r="F21" s="8"/>
      <c r="G21" s="8"/>
    </row>
    <row r="22" spans="3:7" ht="15.75" x14ac:dyDescent="0.25">
      <c r="C22" s="11" t="s">
        <v>3</v>
      </c>
      <c r="D22" s="11"/>
      <c r="E22" s="11"/>
      <c r="F22" s="9"/>
      <c r="G22" s="9"/>
    </row>
    <row r="23" spans="3:7" ht="15.75" x14ac:dyDescent="0.25">
      <c r="C23" s="10"/>
      <c r="D23" s="10"/>
      <c r="E23" s="10"/>
      <c r="F23" s="9"/>
      <c r="G23" s="9"/>
    </row>
    <row r="24" spans="3:7" ht="21.75" customHeight="1" thickBot="1" x14ac:dyDescent="0.3">
      <c r="C24" s="4"/>
      <c r="D24" s="4"/>
      <c r="E24" s="4"/>
      <c r="F24" s="8"/>
      <c r="G24" s="9"/>
    </row>
    <row r="25" spans="3:7" ht="15.75" x14ac:dyDescent="0.25">
      <c r="C25" s="3" t="s">
        <v>2</v>
      </c>
      <c r="D25" s="3"/>
      <c r="E25" s="3"/>
      <c r="F25" s="8"/>
      <c r="G25" s="8"/>
    </row>
    <row r="26" spans="3:7" ht="15.75" x14ac:dyDescent="0.25">
      <c r="C26" s="7"/>
      <c r="D26" s="7"/>
      <c r="E26" s="6"/>
      <c r="F26" s="8"/>
    </row>
    <row r="27" spans="3:7" ht="15.75" x14ac:dyDescent="0.25">
      <c r="C27" s="7"/>
      <c r="D27" s="7"/>
      <c r="E27" s="6"/>
    </row>
    <row r="28" spans="3:7" ht="15.75" x14ac:dyDescent="0.25">
      <c r="C28" s="5" t="s">
        <v>1</v>
      </c>
      <c r="D28" s="5"/>
      <c r="E28" s="5"/>
    </row>
    <row r="29" spans="3:7" ht="21.75" customHeight="1" x14ac:dyDescent="0.25">
      <c r="C29" s="5"/>
      <c r="D29" s="5"/>
      <c r="E29" s="5"/>
    </row>
    <row r="30" spans="3:7" ht="16.5" thickBot="1" x14ac:dyDescent="0.3">
      <c r="C30" s="4"/>
      <c r="D30" s="4"/>
      <c r="E30" s="4"/>
    </row>
    <row r="31" spans="3:7" ht="15.75" x14ac:dyDescent="0.25">
      <c r="C31" s="3" t="s">
        <v>0</v>
      </c>
      <c r="D31" s="3"/>
      <c r="E31" s="3"/>
    </row>
  </sheetData>
  <mergeCells count="22">
    <mergeCell ref="C6:E6"/>
    <mergeCell ref="C7:E7"/>
    <mergeCell ref="C8:D8"/>
    <mergeCell ref="C9:D9"/>
    <mergeCell ref="C10:D10"/>
    <mergeCell ref="C11:E11"/>
    <mergeCell ref="C12:E12"/>
    <mergeCell ref="C13:D13"/>
    <mergeCell ref="C14:D14"/>
    <mergeCell ref="C15:D15"/>
    <mergeCell ref="C16:E16"/>
    <mergeCell ref="C17:E17"/>
    <mergeCell ref="C28:E28"/>
    <mergeCell ref="C29:E29"/>
    <mergeCell ref="C30:E30"/>
    <mergeCell ref="C31:E31"/>
    <mergeCell ref="C18:D18"/>
    <mergeCell ref="C19:D19"/>
    <mergeCell ref="C20:D20"/>
    <mergeCell ref="C22:E22"/>
    <mergeCell ref="C24:E24"/>
    <mergeCell ref="C25:E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31"/>
  <sheetViews>
    <sheetView showGridLines="0" workbookViewId="0">
      <selection activeCell="C1" sqref="C1:E31"/>
    </sheetView>
  </sheetViews>
  <sheetFormatPr baseColWidth="10" defaultRowHeight="15" x14ac:dyDescent="0.25"/>
  <cols>
    <col min="3" max="3" width="16.5703125" style="2" customWidth="1"/>
    <col min="4" max="4" width="15.28515625" style="2" customWidth="1"/>
    <col min="5" max="5" width="22.42578125" style="1" customWidth="1"/>
    <col min="6" max="7" width="13.140625" bestFit="1" customWidth="1"/>
  </cols>
  <sheetData>
    <row r="6" spans="3:7" ht="16.5" thickBot="1" x14ac:dyDescent="0.3">
      <c r="C6" s="4" t="s">
        <v>17</v>
      </c>
      <c r="D6" s="4"/>
      <c r="E6" s="4"/>
    </row>
    <row r="7" spans="3:7" x14ac:dyDescent="0.25">
      <c r="C7" s="23" t="s">
        <v>12</v>
      </c>
      <c r="D7" s="22"/>
      <c r="E7" s="21"/>
    </row>
    <row r="8" spans="3:7" x14ac:dyDescent="0.25">
      <c r="C8" s="20" t="s">
        <v>7</v>
      </c>
      <c r="D8" s="19"/>
      <c r="E8" s="18" t="s">
        <v>6</v>
      </c>
    </row>
    <row r="9" spans="3:7" x14ac:dyDescent="0.25">
      <c r="C9" s="17" t="s">
        <v>5</v>
      </c>
      <c r="D9" s="16"/>
      <c r="E9" s="15" t="s">
        <v>11</v>
      </c>
    </row>
    <row r="10" spans="3:7" x14ac:dyDescent="0.25">
      <c r="C10" s="29" t="s">
        <v>16</v>
      </c>
      <c r="D10" s="28"/>
      <c r="E10" s="27">
        <f>21*31*2150</f>
        <v>1399650</v>
      </c>
      <c r="F10" s="9"/>
      <c r="G10" s="8">
        <f>+E10/30</f>
        <v>46655</v>
      </c>
    </row>
    <row r="11" spans="3:7" ht="15.75" thickBot="1" x14ac:dyDescent="0.3">
      <c r="C11" s="26"/>
      <c r="D11" s="25"/>
      <c r="E11" s="24"/>
      <c r="F11" s="9"/>
      <c r="G11" s="8"/>
    </row>
    <row r="12" spans="3:7" x14ac:dyDescent="0.25">
      <c r="C12" s="23" t="s">
        <v>9</v>
      </c>
      <c r="D12" s="22"/>
      <c r="E12" s="21"/>
      <c r="F12" s="9"/>
      <c r="G12" s="8"/>
    </row>
    <row r="13" spans="3:7" x14ac:dyDescent="0.25">
      <c r="C13" s="20" t="s">
        <v>7</v>
      </c>
      <c r="D13" s="19"/>
      <c r="E13" s="18" t="s">
        <v>6</v>
      </c>
      <c r="F13" s="9"/>
      <c r="G13" s="8"/>
    </row>
    <row r="14" spans="3:7" x14ac:dyDescent="0.25">
      <c r="C14" s="17" t="s">
        <v>5</v>
      </c>
      <c r="D14" s="16"/>
      <c r="E14" s="15" t="s">
        <v>4</v>
      </c>
      <c r="F14" s="9"/>
      <c r="G14" s="8"/>
    </row>
    <row r="15" spans="3:7" x14ac:dyDescent="0.25">
      <c r="C15" s="29" t="str">
        <f>+C10</f>
        <v>DICIEMBRE</v>
      </c>
      <c r="D15" s="28"/>
      <c r="E15" s="27">
        <f>21*31*900</f>
        <v>585900</v>
      </c>
      <c r="F15" s="9"/>
      <c r="G15" s="8">
        <f>+E15/30</f>
        <v>19530</v>
      </c>
    </row>
    <row r="16" spans="3:7" ht="15.75" thickBot="1" x14ac:dyDescent="0.3">
      <c r="C16" s="26"/>
      <c r="D16" s="25"/>
      <c r="E16" s="24"/>
      <c r="F16" s="9"/>
      <c r="G16" s="8"/>
    </row>
    <row r="17" spans="3:7" x14ac:dyDescent="0.25">
      <c r="C17" s="23" t="s">
        <v>8</v>
      </c>
      <c r="D17" s="22"/>
      <c r="E17" s="21"/>
      <c r="F17" s="9"/>
      <c r="G17" s="8"/>
    </row>
    <row r="18" spans="3:7" x14ac:dyDescent="0.25">
      <c r="C18" s="20" t="s">
        <v>7</v>
      </c>
      <c r="D18" s="19"/>
      <c r="E18" s="18" t="s">
        <v>6</v>
      </c>
      <c r="F18" s="9"/>
      <c r="G18" s="8"/>
    </row>
    <row r="19" spans="3:7" x14ac:dyDescent="0.25">
      <c r="C19" s="17" t="s">
        <v>5</v>
      </c>
      <c r="D19" s="16"/>
      <c r="E19" s="15" t="s">
        <v>4</v>
      </c>
      <c r="F19" s="9"/>
      <c r="G19" s="8"/>
    </row>
    <row r="20" spans="3:7" ht="15.75" thickBot="1" x14ac:dyDescent="0.3">
      <c r="C20" s="14" t="str">
        <f>+C10</f>
        <v>DICIEMBRE</v>
      </c>
      <c r="D20" s="13"/>
      <c r="E20" s="12">
        <f>21*864.4*31</f>
        <v>562724.39999999991</v>
      </c>
      <c r="F20" s="9"/>
      <c r="G20" s="8">
        <f>+E20/30</f>
        <v>18757.479999999996</v>
      </c>
    </row>
    <row r="21" spans="3:7" x14ac:dyDescent="0.25">
      <c r="C21"/>
      <c r="D21"/>
      <c r="E21"/>
      <c r="F21" s="8"/>
      <c r="G21" s="8"/>
    </row>
    <row r="22" spans="3:7" ht="15.75" x14ac:dyDescent="0.25">
      <c r="C22" s="11" t="s">
        <v>3</v>
      </c>
      <c r="D22" s="11"/>
      <c r="E22" s="11"/>
      <c r="F22" s="9"/>
      <c r="G22" s="9"/>
    </row>
    <row r="23" spans="3:7" ht="15.75" x14ac:dyDescent="0.25">
      <c r="C23" s="10"/>
      <c r="D23" s="10"/>
      <c r="E23" s="10"/>
      <c r="F23" s="9"/>
      <c r="G23" s="9"/>
    </row>
    <row r="24" spans="3:7" ht="21.75" customHeight="1" thickBot="1" x14ac:dyDescent="0.3">
      <c r="C24" s="4"/>
      <c r="D24" s="4"/>
      <c r="E24" s="4"/>
      <c r="F24" s="8"/>
      <c r="G24" s="9"/>
    </row>
    <row r="25" spans="3:7" ht="15.75" x14ac:dyDescent="0.25">
      <c r="C25" s="3" t="s">
        <v>2</v>
      </c>
      <c r="D25" s="3"/>
      <c r="E25" s="3"/>
      <c r="F25" s="8"/>
      <c r="G25" s="8"/>
    </row>
    <row r="26" spans="3:7" ht="15.75" x14ac:dyDescent="0.25">
      <c r="C26" s="7"/>
      <c r="D26" s="7"/>
      <c r="E26" s="6"/>
      <c r="F26" s="8"/>
    </row>
    <row r="27" spans="3:7" ht="15.75" x14ac:dyDescent="0.25">
      <c r="C27" s="7"/>
      <c r="D27" s="7"/>
      <c r="E27" s="6"/>
    </row>
    <row r="28" spans="3:7" ht="15.75" x14ac:dyDescent="0.25">
      <c r="C28" s="5" t="s">
        <v>1</v>
      </c>
      <c r="D28" s="5"/>
      <c r="E28" s="5"/>
    </row>
    <row r="29" spans="3:7" ht="21.75" customHeight="1" x14ac:dyDescent="0.25">
      <c r="C29" s="5"/>
      <c r="D29" s="5"/>
      <c r="E29" s="5"/>
    </row>
    <row r="30" spans="3:7" ht="16.5" thickBot="1" x14ac:dyDescent="0.3">
      <c r="C30" s="4"/>
      <c r="D30" s="4"/>
      <c r="E30" s="4"/>
    </row>
    <row r="31" spans="3:7" ht="15.75" x14ac:dyDescent="0.25">
      <c r="C31" s="3" t="s">
        <v>0</v>
      </c>
      <c r="D31" s="3"/>
      <c r="E31" s="3"/>
    </row>
  </sheetData>
  <mergeCells count="22">
    <mergeCell ref="C6:E6"/>
    <mergeCell ref="C7:E7"/>
    <mergeCell ref="C8:D8"/>
    <mergeCell ref="C9:D9"/>
    <mergeCell ref="C10:D10"/>
    <mergeCell ref="C11:E11"/>
    <mergeCell ref="C12:E12"/>
    <mergeCell ref="C13:D13"/>
    <mergeCell ref="C14:D14"/>
    <mergeCell ref="C15:D15"/>
    <mergeCell ref="C16:E16"/>
    <mergeCell ref="C17:E17"/>
    <mergeCell ref="C28:E28"/>
    <mergeCell ref="C29:E29"/>
    <mergeCell ref="C30:E30"/>
    <mergeCell ref="C31:E31"/>
    <mergeCell ref="C18:D18"/>
    <mergeCell ref="C19:D19"/>
    <mergeCell ref="C20:D20"/>
    <mergeCell ref="C22:E22"/>
    <mergeCell ref="C24:E24"/>
    <mergeCell ref="C25:E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1"/>
  <sheetViews>
    <sheetView showGridLines="0" tabSelected="1" zoomScale="80" zoomScaleNormal="80" workbookViewId="0">
      <selection activeCell="B1" sqref="B1:F12"/>
    </sheetView>
  </sheetViews>
  <sheetFormatPr baseColWidth="10" defaultRowHeight="15" x14ac:dyDescent="0.25"/>
  <cols>
    <col min="2" max="2" width="35.85546875" bestFit="1" customWidth="1"/>
    <col min="3" max="3" width="16.42578125" bestFit="1" customWidth="1"/>
    <col min="4" max="4" width="19.42578125" bestFit="1" customWidth="1"/>
    <col min="5" max="5" width="18" bestFit="1" customWidth="1"/>
    <col min="6" max="6" width="30" customWidth="1"/>
    <col min="8" max="8" width="12.28515625" bestFit="1" customWidth="1"/>
  </cols>
  <sheetData>
    <row r="5" spans="2:6" ht="15.75" thickBot="1" x14ac:dyDescent="0.3"/>
    <row r="6" spans="2:6" s="42" customFormat="1" ht="15.75" x14ac:dyDescent="0.25">
      <c r="B6" s="48" t="s">
        <v>27</v>
      </c>
      <c r="C6" s="47"/>
      <c r="D6" s="47"/>
      <c r="E6" s="47"/>
      <c r="F6" s="46"/>
    </row>
    <row r="7" spans="2:6" s="42" customFormat="1" ht="16.5" thickBot="1" x14ac:dyDescent="0.3">
      <c r="B7" s="45" t="s">
        <v>26</v>
      </c>
      <c r="C7" s="44"/>
      <c r="D7" s="44"/>
      <c r="E7" s="44"/>
      <c r="F7" s="43"/>
    </row>
    <row r="8" spans="2:6" s="30" customFormat="1" ht="15.75" x14ac:dyDescent="0.25">
      <c r="B8" s="41"/>
      <c r="C8" s="40" t="s">
        <v>25</v>
      </c>
      <c r="D8" s="40" t="s">
        <v>24</v>
      </c>
      <c r="E8" s="40" t="s">
        <v>23</v>
      </c>
      <c r="F8" s="39" t="s">
        <v>22</v>
      </c>
    </row>
    <row r="9" spans="2:6" s="30" customFormat="1" ht="15.75" x14ac:dyDescent="0.25">
      <c r="B9" s="36" t="s">
        <v>21</v>
      </c>
      <c r="C9" s="38">
        <f>+'[1]OCTUBRE 2025 TOTALIZADOR '!E10</f>
        <v>1432200</v>
      </c>
      <c r="D9" s="38">
        <f>+'[1]NOVIEMBRE 2025 TOTALIZADOR '!E10</f>
        <v>1382700</v>
      </c>
      <c r="E9" s="38">
        <f>+'[1]DICIEMBRE 2025 TOTALIZADOR'!E10</f>
        <v>1399650</v>
      </c>
      <c r="F9" s="37">
        <f>+E9+D9+C9</f>
        <v>4214550</v>
      </c>
    </row>
    <row r="10" spans="2:6" s="30" customFormat="1" ht="15.75" x14ac:dyDescent="0.25">
      <c r="B10" s="36" t="s">
        <v>20</v>
      </c>
      <c r="C10" s="38">
        <f>+'[1]OCTUBRE 2025 TOTALIZADOR '!E15</f>
        <v>610390</v>
      </c>
      <c r="D10" s="38">
        <f>+'[1]NOVIEMBRE 2025 TOTALIZADOR '!E15</f>
        <v>594000</v>
      </c>
      <c r="E10" s="38">
        <f>+'[1]DICIEMBRE 2025 TOTALIZADOR'!E15</f>
        <v>585900</v>
      </c>
      <c r="F10" s="37">
        <f>+E10+D10+C10</f>
        <v>1790290</v>
      </c>
    </row>
    <row r="11" spans="2:6" s="30" customFormat="1" ht="15.75" x14ac:dyDescent="0.25">
      <c r="B11" s="36" t="s">
        <v>19</v>
      </c>
      <c r="C11" s="35">
        <f>+'[1]OCTUBRE 2025 TOTALIZADOR '!E20</f>
        <v>539189.20000000007</v>
      </c>
      <c r="D11" s="35">
        <f>+'[1]NOVIEMBRE 2025 TOTALIZADOR '!E20</f>
        <v>548964</v>
      </c>
      <c r="E11" s="35">
        <f>+'[1]DICIEMBRE 2025 TOTALIZADOR'!E20</f>
        <v>562724.39999999991</v>
      </c>
      <c r="F11" s="34">
        <f>+E11+D11+C11</f>
        <v>1650877.6</v>
      </c>
    </row>
    <row r="12" spans="2:6" s="30" customFormat="1" ht="16.5" thickBot="1" x14ac:dyDescent="0.3">
      <c r="B12" s="33" t="s">
        <v>18</v>
      </c>
      <c r="C12" s="32">
        <f>+C11+C10+C9</f>
        <v>2581779.2000000002</v>
      </c>
      <c r="D12" s="32">
        <f>+D11+D10+D9</f>
        <v>2525664</v>
      </c>
      <c r="E12" s="32">
        <f>+E11+E10+E9</f>
        <v>2548274.4</v>
      </c>
      <c r="F12" s="31">
        <f>+F11+F10+F9</f>
        <v>7655717.5999999996</v>
      </c>
    </row>
    <row r="14" spans="2:6" x14ac:dyDescent="0.25">
      <c r="C14" s="9"/>
      <c r="D14" s="9"/>
      <c r="E14" s="8"/>
      <c r="F14" s="9"/>
    </row>
    <row r="15" spans="2:6" x14ac:dyDescent="0.25">
      <c r="C15" s="9"/>
      <c r="D15" s="9"/>
      <c r="E15" s="8"/>
    </row>
    <row r="16" spans="2:6" x14ac:dyDescent="0.25">
      <c r="C16" s="9"/>
      <c r="D16" s="9"/>
      <c r="E16" s="8"/>
    </row>
    <row r="17" spans="3:8" x14ac:dyDescent="0.25">
      <c r="D17" s="8"/>
    </row>
    <row r="18" spans="3:8" x14ac:dyDescent="0.25">
      <c r="C18" s="8"/>
      <c r="D18" s="9"/>
      <c r="H18" s="9"/>
    </row>
    <row r="19" spans="3:8" x14ac:dyDescent="0.25">
      <c r="D19" s="9"/>
    </row>
    <row r="20" spans="3:8" x14ac:dyDescent="0.25">
      <c r="C20" s="8"/>
      <c r="D20" s="8"/>
    </row>
    <row r="21" spans="3:8" x14ac:dyDescent="0.25">
      <c r="D21" s="9"/>
    </row>
  </sheetData>
  <mergeCells count="2">
    <mergeCell ref="B6:F6"/>
    <mergeCell ref="B7:F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OCTUBRE 2025 TOTALIZADOR</vt:lpstr>
      <vt:lpstr>NOVIEMBRE 2025 TOTALIZADOR </vt:lpstr>
      <vt:lpstr>DICIEMBRE 2025 TOTALIZADOR</vt:lpstr>
      <vt:lpstr>TOTAL GENERAL (4to 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INGENIERIA</dc:creator>
  <cp:lastModifiedBy>INGENIERIA</cp:lastModifiedBy>
  <dcterms:created xsi:type="dcterms:W3CDTF">2025-12-17T13:21:35Z</dcterms:created>
  <dcterms:modified xsi:type="dcterms:W3CDTF">2025-12-17T13:24:19Z</dcterms:modified>
</cp:coreProperties>
</file>