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ENIERIA\Desktop\Medicion Semanal de los Campos de Pozos\"/>
    </mc:Choice>
  </mc:AlternateContent>
  <bookViews>
    <workbookView xWindow="-120" yWindow="-120" windowWidth="25440" windowHeight="15390" firstSheet="2" activeTab="3"/>
  </bookViews>
  <sheets>
    <sheet name="JULIO 2025 TOTALIZADOR" sheetId="42" r:id="rId1"/>
    <sheet name="AGOSTO 2025 TOTALIZADOR" sheetId="44" r:id="rId2"/>
    <sheet name="SEPTIEMBRE 2025 TOTALIZADOR" sheetId="45" r:id="rId3"/>
    <sheet name="TOTAL GENERAL (3er 2025)" sheetId="4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6" l="1"/>
  <c r="E10" i="46"/>
  <c r="E9" i="46"/>
  <c r="D11" i="46"/>
  <c r="D10" i="46"/>
  <c r="D9" i="46"/>
  <c r="C11" i="46"/>
  <c r="C10" i="46"/>
  <c r="C9" i="46"/>
  <c r="E20" i="45"/>
  <c r="E15" i="45"/>
  <c r="E10" i="45"/>
  <c r="G10" i="45"/>
  <c r="E20" i="44"/>
  <c r="G20" i="44" s="1"/>
  <c r="E10" i="44"/>
  <c r="E15" i="44"/>
  <c r="E10" i="42"/>
  <c r="G15" i="44"/>
  <c r="G10" i="44"/>
  <c r="E15" i="42"/>
  <c r="G15" i="42"/>
  <c r="E20" i="42"/>
  <c r="G20" i="42" s="1"/>
  <c r="G20" i="45"/>
  <c r="C20" i="45"/>
  <c r="G15" i="45"/>
  <c r="C15" i="45"/>
  <c r="C20" i="44"/>
  <c r="C15" i="44"/>
  <c r="C20" i="42"/>
  <c r="C15" i="42"/>
  <c r="G10" i="42"/>
  <c r="D12" i="46" l="1"/>
  <c r="F9" i="46"/>
  <c r="F11" i="46"/>
  <c r="F10" i="46"/>
  <c r="C12" i="46"/>
  <c r="E12" i="46"/>
  <c r="F12" i="46" l="1"/>
</calcChain>
</file>

<file path=xl/sharedStrings.xml><?xml version="1.0" encoding="utf-8"?>
<sst xmlns="http://schemas.openxmlformats.org/spreadsheetml/2006/main" count="73" uniqueCount="28">
  <si>
    <t>BRUJUELA</t>
  </si>
  <si>
    <t>CATALINA</t>
  </si>
  <si>
    <t>SEMANA</t>
  </si>
  <si>
    <t>LA JOYITA</t>
  </si>
  <si>
    <t>VOLUMEN PRODUCIDO</t>
  </si>
  <si>
    <r>
      <t>M</t>
    </r>
    <r>
      <rPr>
        <b/>
        <sz val="11"/>
        <color theme="1"/>
        <rFont val="Calibri"/>
        <family val="2"/>
      </rPr>
      <t>³</t>
    </r>
  </si>
  <si>
    <r>
      <t>M</t>
    </r>
    <r>
      <rPr>
        <sz val="11"/>
        <color theme="1"/>
        <rFont val="Calibri"/>
        <family val="2"/>
      </rPr>
      <t>³</t>
    </r>
  </si>
  <si>
    <t>Datos Recolectados y Procesados Por:</t>
  </si>
  <si>
    <t>ING. Jose N. Sierra</t>
  </si>
  <si>
    <t>ING. Juan A. Medina</t>
  </si>
  <si>
    <t>Datos  Revisados y Validados Por:</t>
  </si>
  <si>
    <t>MES</t>
  </si>
  <si>
    <t>JUNIO</t>
  </si>
  <si>
    <t>JULIO</t>
  </si>
  <si>
    <t>AGOSTO</t>
  </si>
  <si>
    <t>RESUMEN GENERAL</t>
  </si>
  <si>
    <t>CAMPO DE POZOS BRUJUELA</t>
  </si>
  <si>
    <t>CAMPO DE POZOS JOYITA</t>
  </si>
  <si>
    <t>CAMPO DE POZOS CATALINA</t>
  </si>
  <si>
    <t>TOTAL DE M3 GENERADO POR MES</t>
  </si>
  <si>
    <t>SUB-TOTAL DE M3 POR POZO</t>
  </si>
  <si>
    <t>3er TRIMESTRE DEL 2025</t>
  </si>
  <si>
    <r>
      <rPr>
        <b/>
        <sz val="12"/>
        <color theme="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JULIO 2025</t>
    </r>
  </si>
  <si>
    <r>
      <rPr>
        <b/>
        <sz val="12"/>
        <color theme="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AGOSTO 2025</t>
    </r>
  </si>
  <si>
    <r>
      <rPr>
        <b/>
        <sz val="12"/>
        <color theme="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 xml:space="preserve"> SEPTIEMBRE 2025</t>
    </r>
  </si>
  <si>
    <r>
      <t>JULIO 2025</t>
    </r>
    <r>
      <rPr>
        <b/>
        <sz val="12"/>
        <color theme="2" tint="-0.249977111117893"/>
        <rFont val="Calibri"/>
        <family val="2"/>
        <scheme val="minor"/>
      </rPr>
      <t>(</t>
    </r>
  </si>
  <si>
    <r>
      <t>AGOSTO 2025</t>
    </r>
    <r>
      <rPr>
        <b/>
        <sz val="12"/>
        <color theme="2" tint="-0.249977111117893"/>
        <rFont val="Calibri"/>
        <family val="2"/>
        <scheme val="minor"/>
      </rPr>
      <t>(</t>
    </r>
  </si>
  <si>
    <r>
      <t>SEPTIEMBRE 2025</t>
    </r>
    <r>
      <rPr>
        <b/>
        <sz val="12"/>
        <color theme="2" tint="-0.249977111117893"/>
        <rFont val="Calibri"/>
        <family val="2"/>
        <scheme val="minor"/>
      </rPr>
      <t>(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</si>
</sst>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4" borderId="6" xfId="1" applyFont="1" applyFill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0" fillId="0" borderId="0" xfId="0" applyNumberFormat="1"/>
    <xf numFmtId="43" fontId="0" fillId="0" borderId="0" xfId="1" applyFont="1"/>
    <xf numFmtId="0" fontId="5" fillId="0" borderId="0" xfId="0" applyFont="1"/>
    <xf numFmtId="0" fontId="5" fillId="5" borderId="5" xfId="0" applyFont="1" applyFill="1" applyBorder="1"/>
    <xf numFmtId="0" fontId="9" fillId="0" borderId="0" xfId="0" applyFont="1"/>
    <xf numFmtId="0" fontId="5" fillId="6" borderId="7" xfId="0" applyFont="1" applyFill="1" applyBorder="1"/>
    <xf numFmtId="43" fontId="5" fillId="0" borderId="1" xfId="0" applyNumberFormat="1" applyFont="1" applyBorder="1"/>
    <xf numFmtId="43" fontId="5" fillId="0" borderId="14" xfId="0" applyNumberFormat="1" applyFont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6" borderId="4" xfId="0" applyFont="1" applyFill="1" applyBorder="1"/>
    <xf numFmtId="43" fontId="5" fillId="7" borderId="8" xfId="0" applyNumberFormat="1" applyFont="1" applyFill="1" applyBorder="1" applyAlignment="1"/>
    <xf numFmtId="43" fontId="5" fillId="7" borderId="9" xfId="0" applyNumberFormat="1" applyFont="1" applyFill="1" applyBorder="1"/>
    <xf numFmtId="43" fontId="5" fillId="7" borderId="6" xfId="0" applyNumberFormat="1" applyFont="1" applyFill="1" applyBorder="1"/>
    <xf numFmtId="43" fontId="5" fillId="7" borderId="15" xfId="0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14" fontId="2" fillId="4" borderId="16" xfId="0" applyNumberFormat="1" applyFont="1" applyFill="1" applyBorder="1" applyAlignment="1">
      <alignment horizontal="center" vertical="center"/>
    </xf>
    <xf numFmtId="14" fontId="2" fillId="4" borderId="17" xfId="0" applyNumberFormat="1" applyFont="1" applyFill="1" applyBorder="1" applyAlignment="1">
      <alignment horizontal="center" vertical="center"/>
    </xf>
    <xf numFmtId="14" fontId="2" fillId="4" borderId="18" xfId="0" applyNumberFormat="1" applyFont="1" applyFill="1" applyBorder="1" applyAlignment="1">
      <alignment horizontal="center" vertical="center"/>
    </xf>
    <xf numFmtId="14" fontId="2" fillId="4" borderId="19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133350</xdr:rowOff>
    </xdr:from>
    <xdr:to>
      <xdr:col>4</xdr:col>
      <xdr:colOff>1066664</xdr:colOff>
      <xdr:row>5</xdr:row>
      <xdr:rowOff>28267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133350"/>
          <a:ext cx="2828789" cy="847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133350</xdr:rowOff>
    </xdr:from>
    <xdr:to>
      <xdr:col>4</xdr:col>
      <xdr:colOff>1066664</xdr:colOff>
      <xdr:row>5</xdr:row>
      <xdr:rowOff>28267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133350"/>
          <a:ext cx="2828789" cy="8474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133350</xdr:rowOff>
    </xdr:from>
    <xdr:to>
      <xdr:col>4</xdr:col>
      <xdr:colOff>1066664</xdr:colOff>
      <xdr:row>5</xdr:row>
      <xdr:rowOff>28267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133350"/>
          <a:ext cx="2828789" cy="847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145256</xdr:colOff>
      <xdr:row>0</xdr:row>
      <xdr:rowOff>90488</xdr:rowOff>
    </xdr:from>
    <xdr:to>
      <xdr:col>4</xdr:col>
      <xdr:colOff>668995</xdr:colOff>
      <xdr:row>4</xdr:row>
      <xdr:rowOff>175905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8031" y="90488"/>
          <a:ext cx="2828789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31"/>
  <sheetViews>
    <sheetView showGridLines="0" workbookViewId="0">
      <selection activeCell="C1" sqref="C1:E31"/>
    </sheetView>
  </sheetViews>
  <sheetFormatPr baseColWidth="10" defaultRowHeight="15" x14ac:dyDescent="0.25"/>
  <cols>
    <col min="3" max="3" width="16.5703125" style="1" customWidth="1"/>
    <col min="4" max="4" width="15.28515625" style="1" customWidth="1"/>
    <col min="5" max="5" width="22.42578125" style="2" customWidth="1"/>
    <col min="6" max="7" width="13.140625" bestFit="1" customWidth="1"/>
  </cols>
  <sheetData>
    <row r="6" spans="3:7" ht="16.5" thickBot="1" x14ac:dyDescent="0.3">
      <c r="C6" s="25" t="s">
        <v>22</v>
      </c>
      <c r="D6" s="25"/>
      <c r="E6" s="25"/>
    </row>
    <row r="7" spans="3:7" x14ac:dyDescent="0.25">
      <c r="C7" s="29" t="s">
        <v>0</v>
      </c>
      <c r="D7" s="30"/>
      <c r="E7" s="31"/>
    </row>
    <row r="8" spans="3:7" x14ac:dyDescent="0.25">
      <c r="C8" s="32" t="s">
        <v>2</v>
      </c>
      <c r="D8" s="33"/>
      <c r="E8" s="3" t="s">
        <v>4</v>
      </c>
    </row>
    <row r="9" spans="3:7" x14ac:dyDescent="0.25">
      <c r="C9" s="37" t="s">
        <v>11</v>
      </c>
      <c r="D9" s="38"/>
      <c r="E9" s="4" t="s">
        <v>5</v>
      </c>
    </row>
    <row r="10" spans="3:7" x14ac:dyDescent="0.25">
      <c r="C10" s="39" t="s">
        <v>13</v>
      </c>
      <c r="D10" s="40"/>
      <c r="E10" s="5">
        <f>22*31*2105</f>
        <v>1435610</v>
      </c>
      <c r="F10" s="9"/>
      <c r="G10" s="8">
        <f>+E10/30</f>
        <v>47853.666666666664</v>
      </c>
    </row>
    <row r="11" spans="3:7" ht="15.75" thickBot="1" x14ac:dyDescent="0.3">
      <c r="C11" s="34"/>
      <c r="D11" s="35"/>
      <c r="E11" s="36"/>
      <c r="F11" s="9"/>
      <c r="G11" s="8"/>
    </row>
    <row r="12" spans="3:7" x14ac:dyDescent="0.25">
      <c r="C12" s="29" t="s">
        <v>3</v>
      </c>
      <c r="D12" s="30"/>
      <c r="E12" s="31"/>
      <c r="F12" s="9"/>
      <c r="G12" s="8"/>
    </row>
    <row r="13" spans="3:7" x14ac:dyDescent="0.25">
      <c r="C13" s="32" t="s">
        <v>2</v>
      </c>
      <c r="D13" s="33"/>
      <c r="E13" s="3" t="s">
        <v>4</v>
      </c>
      <c r="F13" s="9"/>
      <c r="G13" s="8"/>
    </row>
    <row r="14" spans="3:7" x14ac:dyDescent="0.25">
      <c r="C14" s="37" t="s">
        <v>11</v>
      </c>
      <c r="D14" s="38"/>
      <c r="E14" s="4" t="s">
        <v>6</v>
      </c>
      <c r="F14" s="9"/>
      <c r="G14" s="8"/>
    </row>
    <row r="15" spans="3:7" x14ac:dyDescent="0.25">
      <c r="C15" s="39" t="str">
        <f>+C10</f>
        <v>JULIO</v>
      </c>
      <c r="D15" s="40"/>
      <c r="E15" s="5">
        <f>22*31*900</f>
        <v>613800</v>
      </c>
      <c r="F15" s="9"/>
      <c r="G15" s="8">
        <f t="shared" ref="G15:G20" si="0">+E15/30</f>
        <v>20460</v>
      </c>
    </row>
    <row r="16" spans="3:7" ht="15.75" thickBot="1" x14ac:dyDescent="0.3">
      <c r="C16" s="34"/>
      <c r="D16" s="35"/>
      <c r="E16" s="36"/>
      <c r="F16" s="9"/>
      <c r="G16" s="8"/>
    </row>
    <row r="17" spans="3:7" x14ac:dyDescent="0.25">
      <c r="C17" s="29" t="s">
        <v>1</v>
      </c>
      <c r="D17" s="30"/>
      <c r="E17" s="31"/>
      <c r="F17" s="9"/>
      <c r="G17" s="8"/>
    </row>
    <row r="18" spans="3:7" x14ac:dyDescent="0.25">
      <c r="C18" s="32" t="s">
        <v>2</v>
      </c>
      <c r="D18" s="33"/>
      <c r="E18" s="3" t="s">
        <v>4</v>
      </c>
      <c r="F18" s="9"/>
      <c r="G18" s="8"/>
    </row>
    <row r="19" spans="3:7" x14ac:dyDescent="0.25">
      <c r="C19" s="37" t="s">
        <v>11</v>
      </c>
      <c r="D19" s="38"/>
      <c r="E19" s="4" t="s">
        <v>6</v>
      </c>
      <c r="F19" s="9"/>
      <c r="G19" s="8"/>
    </row>
    <row r="20" spans="3:7" ht="15.75" thickBot="1" x14ac:dyDescent="0.3">
      <c r="C20" s="41" t="str">
        <f>+C10</f>
        <v>JULIO</v>
      </c>
      <c r="D20" s="42"/>
      <c r="E20" s="6">
        <f>22*795.6*31</f>
        <v>542599.20000000007</v>
      </c>
      <c r="F20" s="9"/>
      <c r="G20" s="8">
        <f t="shared" si="0"/>
        <v>18086.640000000003</v>
      </c>
    </row>
    <row r="21" spans="3:7" x14ac:dyDescent="0.25">
      <c r="C21"/>
      <c r="D21"/>
      <c r="E21"/>
      <c r="F21" s="8"/>
      <c r="G21" s="8"/>
    </row>
    <row r="22" spans="3:7" ht="15.75" x14ac:dyDescent="0.25">
      <c r="C22" s="28" t="s">
        <v>7</v>
      </c>
      <c r="D22" s="28"/>
      <c r="E22" s="28"/>
      <c r="F22" s="9"/>
      <c r="G22" s="9"/>
    </row>
    <row r="23" spans="3:7" ht="15.75" x14ac:dyDescent="0.25">
      <c r="C23" s="24"/>
      <c r="D23" s="24"/>
      <c r="E23" s="24"/>
      <c r="F23" s="9"/>
      <c r="G23" s="9"/>
    </row>
    <row r="24" spans="3:7" ht="21.75" customHeight="1" thickBot="1" x14ac:dyDescent="0.3">
      <c r="C24" s="25"/>
      <c r="D24" s="25"/>
      <c r="E24" s="25"/>
      <c r="F24" s="8"/>
      <c r="G24" s="9"/>
    </row>
    <row r="25" spans="3:7" ht="15.75" x14ac:dyDescent="0.25">
      <c r="C25" s="26" t="s">
        <v>8</v>
      </c>
      <c r="D25" s="26"/>
      <c r="E25" s="26"/>
      <c r="F25" s="8"/>
      <c r="G25" s="8"/>
    </row>
    <row r="26" spans="3:7" ht="15.75" x14ac:dyDescent="0.25">
      <c r="C26" s="23"/>
      <c r="D26" s="23"/>
      <c r="E26" s="7"/>
      <c r="F26" s="8"/>
    </row>
    <row r="27" spans="3:7" ht="15.75" x14ac:dyDescent="0.25">
      <c r="C27" s="23"/>
      <c r="D27" s="23"/>
      <c r="E27" s="7"/>
    </row>
    <row r="28" spans="3:7" ht="15.75" x14ac:dyDescent="0.25">
      <c r="C28" s="27" t="s">
        <v>10</v>
      </c>
      <c r="D28" s="27"/>
      <c r="E28" s="27"/>
    </row>
    <row r="29" spans="3:7" ht="21.75" customHeight="1" x14ac:dyDescent="0.25">
      <c r="C29" s="27"/>
      <c r="D29" s="27"/>
      <c r="E29" s="27"/>
    </row>
    <row r="30" spans="3:7" ht="16.5" thickBot="1" x14ac:dyDescent="0.3">
      <c r="C30" s="25"/>
      <c r="D30" s="25"/>
      <c r="E30" s="25"/>
    </row>
    <row r="31" spans="3:7" ht="15.75" x14ac:dyDescent="0.25">
      <c r="C31" s="26" t="s">
        <v>9</v>
      </c>
      <c r="D31" s="26"/>
      <c r="E31" s="26"/>
    </row>
  </sheetData>
  <mergeCells count="22">
    <mergeCell ref="C17:E17"/>
    <mergeCell ref="C6:E6"/>
    <mergeCell ref="C7:E7"/>
    <mergeCell ref="C8:D8"/>
    <mergeCell ref="C9:D9"/>
    <mergeCell ref="C10:D10"/>
    <mergeCell ref="C11:E11"/>
    <mergeCell ref="C12:E12"/>
    <mergeCell ref="C13:D13"/>
    <mergeCell ref="C14:D14"/>
    <mergeCell ref="C15:D15"/>
    <mergeCell ref="C16:E16"/>
    <mergeCell ref="C28:E28"/>
    <mergeCell ref="C29:E29"/>
    <mergeCell ref="C30:E30"/>
    <mergeCell ref="C31:E31"/>
    <mergeCell ref="C18:D18"/>
    <mergeCell ref="C19:D19"/>
    <mergeCell ref="C20:D20"/>
    <mergeCell ref="C22:E22"/>
    <mergeCell ref="C24:E24"/>
    <mergeCell ref="C25:E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31"/>
  <sheetViews>
    <sheetView showGridLines="0" topLeftCell="A4" workbookViewId="0">
      <selection activeCell="L13" sqref="L13"/>
    </sheetView>
  </sheetViews>
  <sheetFormatPr baseColWidth="10" defaultRowHeight="15" x14ac:dyDescent="0.25"/>
  <cols>
    <col min="3" max="3" width="16.5703125" style="1" customWidth="1"/>
    <col min="4" max="4" width="15.28515625" style="1" customWidth="1"/>
    <col min="5" max="5" width="22.42578125" style="2" customWidth="1"/>
    <col min="6" max="7" width="13.140625" bestFit="1" customWidth="1"/>
  </cols>
  <sheetData>
    <row r="6" spans="3:7" ht="16.5" thickBot="1" x14ac:dyDescent="0.3">
      <c r="C6" s="25" t="s">
        <v>23</v>
      </c>
      <c r="D6" s="25"/>
      <c r="E6" s="25"/>
    </row>
    <row r="7" spans="3:7" x14ac:dyDescent="0.25">
      <c r="C7" s="29" t="s">
        <v>0</v>
      </c>
      <c r="D7" s="30"/>
      <c r="E7" s="31"/>
    </row>
    <row r="8" spans="3:7" x14ac:dyDescent="0.25">
      <c r="C8" s="32" t="s">
        <v>2</v>
      </c>
      <c r="D8" s="33"/>
      <c r="E8" s="3" t="s">
        <v>4</v>
      </c>
    </row>
    <row r="9" spans="3:7" x14ac:dyDescent="0.25">
      <c r="C9" s="37" t="s">
        <v>11</v>
      </c>
      <c r="D9" s="38"/>
      <c r="E9" s="4" t="s">
        <v>5</v>
      </c>
    </row>
    <row r="10" spans="3:7" x14ac:dyDescent="0.25">
      <c r="C10" s="39" t="s">
        <v>14</v>
      </c>
      <c r="D10" s="40"/>
      <c r="E10" s="5">
        <f>22*31*2095</f>
        <v>1428790</v>
      </c>
      <c r="F10" s="9"/>
      <c r="G10" s="8">
        <f>+E10/30</f>
        <v>47626.333333333336</v>
      </c>
    </row>
    <row r="11" spans="3:7" ht="15.75" thickBot="1" x14ac:dyDescent="0.3">
      <c r="C11" s="34"/>
      <c r="D11" s="35"/>
      <c r="E11" s="36"/>
      <c r="F11" s="9"/>
      <c r="G11" s="8"/>
    </row>
    <row r="12" spans="3:7" x14ac:dyDescent="0.25">
      <c r="C12" s="29" t="s">
        <v>3</v>
      </c>
      <c r="D12" s="30"/>
      <c r="E12" s="31"/>
      <c r="F12" s="9"/>
      <c r="G12" s="8"/>
    </row>
    <row r="13" spans="3:7" x14ac:dyDescent="0.25">
      <c r="C13" s="32" t="s">
        <v>2</v>
      </c>
      <c r="D13" s="33"/>
      <c r="E13" s="3" t="s">
        <v>4</v>
      </c>
      <c r="F13" s="9"/>
      <c r="G13" s="8"/>
    </row>
    <row r="14" spans="3:7" x14ac:dyDescent="0.25">
      <c r="C14" s="37" t="s">
        <v>11</v>
      </c>
      <c r="D14" s="38"/>
      <c r="E14" s="4" t="s">
        <v>6</v>
      </c>
      <c r="F14" s="9"/>
      <c r="G14" s="8"/>
    </row>
    <row r="15" spans="3:7" x14ac:dyDescent="0.25">
      <c r="C15" s="39" t="str">
        <f>+C10</f>
        <v>AGOSTO</v>
      </c>
      <c r="D15" s="40"/>
      <c r="E15" s="5">
        <f>22*31*900</f>
        <v>613800</v>
      </c>
      <c r="F15" s="9"/>
      <c r="G15" s="8">
        <f t="shared" ref="G15:G20" si="0">+E15/30</f>
        <v>20460</v>
      </c>
    </row>
    <row r="16" spans="3:7" ht="15.75" thickBot="1" x14ac:dyDescent="0.3">
      <c r="C16" s="34"/>
      <c r="D16" s="35"/>
      <c r="E16" s="36"/>
      <c r="F16" s="9"/>
      <c r="G16" s="8"/>
    </row>
    <row r="17" spans="3:7" x14ac:dyDescent="0.25">
      <c r="C17" s="29" t="s">
        <v>1</v>
      </c>
      <c r="D17" s="30"/>
      <c r="E17" s="31"/>
      <c r="F17" s="9"/>
      <c r="G17" s="8"/>
    </row>
    <row r="18" spans="3:7" x14ac:dyDescent="0.25">
      <c r="C18" s="32" t="s">
        <v>2</v>
      </c>
      <c r="D18" s="33"/>
      <c r="E18" s="3" t="s">
        <v>4</v>
      </c>
      <c r="F18" s="9"/>
      <c r="G18" s="8"/>
    </row>
    <row r="19" spans="3:7" x14ac:dyDescent="0.25">
      <c r="C19" s="37" t="s">
        <v>11</v>
      </c>
      <c r="D19" s="38"/>
      <c r="E19" s="4" t="s">
        <v>6</v>
      </c>
      <c r="F19" s="9"/>
      <c r="G19" s="8"/>
    </row>
    <row r="20" spans="3:7" ht="15.75" thickBot="1" x14ac:dyDescent="0.3">
      <c r="C20" s="41" t="str">
        <f>+C10</f>
        <v>AGOSTO</v>
      </c>
      <c r="D20" s="42"/>
      <c r="E20" s="6">
        <f>23*795.6*31</f>
        <v>567262.79999999993</v>
      </c>
      <c r="F20" s="9"/>
      <c r="G20" s="8">
        <f t="shared" si="0"/>
        <v>18908.759999999998</v>
      </c>
    </row>
    <row r="21" spans="3:7" x14ac:dyDescent="0.25">
      <c r="C21"/>
      <c r="D21"/>
      <c r="E21"/>
      <c r="F21" s="8"/>
      <c r="G21" s="8"/>
    </row>
    <row r="22" spans="3:7" ht="15.75" x14ac:dyDescent="0.25">
      <c r="C22" s="28" t="s">
        <v>7</v>
      </c>
      <c r="D22" s="28"/>
      <c r="E22" s="28"/>
      <c r="F22" s="9"/>
      <c r="G22" s="9"/>
    </row>
    <row r="23" spans="3:7" ht="15.75" x14ac:dyDescent="0.25">
      <c r="C23" s="24"/>
      <c r="D23" s="24"/>
      <c r="E23" s="24"/>
      <c r="F23" s="9"/>
      <c r="G23" s="9"/>
    </row>
    <row r="24" spans="3:7" ht="21.75" customHeight="1" thickBot="1" x14ac:dyDescent="0.3">
      <c r="C24" s="25"/>
      <c r="D24" s="25"/>
      <c r="E24" s="25"/>
      <c r="F24" s="8"/>
      <c r="G24" s="9"/>
    </row>
    <row r="25" spans="3:7" ht="15.75" x14ac:dyDescent="0.25">
      <c r="C25" s="26" t="s">
        <v>8</v>
      </c>
      <c r="D25" s="26"/>
      <c r="E25" s="26"/>
      <c r="F25" s="8"/>
      <c r="G25" s="8"/>
    </row>
    <row r="26" spans="3:7" ht="15.75" x14ac:dyDescent="0.25">
      <c r="C26" s="23"/>
      <c r="D26" s="23"/>
      <c r="E26" s="7"/>
      <c r="F26" s="8"/>
    </row>
    <row r="27" spans="3:7" ht="15.75" x14ac:dyDescent="0.25">
      <c r="C27" s="23"/>
      <c r="D27" s="23"/>
      <c r="E27" s="7"/>
    </row>
    <row r="28" spans="3:7" ht="15.75" x14ac:dyDescent="0.25">
      <c r="C28" s="27" t="s">
        <v>10</v>
      </c>
      <c r="D28" s="27"/>
      <c r="E28" s="27"/>
    </row>
    <row r="29" spans="3:7" ht="21.75" customHeight="1" x14ac:dyDescent="0.25">
      <c r="C29" s="27"/>
      <c r="D29" s="27"/>
      <c r="E29" s="27"/>
    </row>
    <row r="30" spans="3:7" ht="16.5" thickBot="1" x14ac:dyDescent="0.3">
      <c r="C30" s="25"/>
      <c r="D30" s="25"/>
      <c r="E30" s="25"/>
    </row>
    <row r="31" spans="3:7" ht="15.75" x14ac:dyDescent="0.25">
      <c r="C31" s="26" t="s">
        <v>9</v>
      </c>
      <c r="D31" s="26"/>
      <c r="E31" s="26"/>
    </row>
  </sheetData>
  <mergeCells count="22">
    <mergeCell ref="C17:E17"/>
    <mergeCell ref="C6:E6"/>
    <mergeCell ref="C7:E7"/>
    <mergeCell ref="C8:D8"/>
    <mergeCell ref="C9:D9"/>
    <mergeCell ref="C10:D10"/>
    <mergeCell ref="C11:E11"/>
    <mergeCell ref="C12:E12"/>
    <mergeCell ref="C13:D13"/>
    <mergeCell ref="C14:D14"/>
    <mergeCell ref="C15:D15"/>
    <mergeCell ref="C16:E16"/>
    <mergeCell ref="C28:E28"/>
    <mergeCell ref="C29:E29"/>
    <mergeCell ref="C30:E30"/>
    <mergeCell ref="C31:E31"/>
    <mergeCell ref="C18:D18"/>
    <mergeCell ref="C19:D19"/>
    <mergeCell ref="C20:D20"/>
    <mergeCell ref="C22:E22"/>
    <mergeCell ref="C24:E24"/>
    <mergeCell ref="C25:E2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31"/>
  <sheetViews>
    <sheetView showGridLines="0" workbookViewId="0">
      <selection activeCell="C1" sqref="C1:E31"/>
    </sheetView>
  </sheetViews>
  <sheetFormatPr baseColWidth="10" defaultRowHeight="15" x14ac:dyDescent="0.25"/>
  <cols>
    <col min="3" max="3" width="16.5703125" style="1" customWidth="1"/>
    <col min="4" max="4" width="15.28515625" style="1" customWidth="1"/>
    <col min="5" max="5" width="22.42578125" style="2" customWidth="1"/>
    <col min="6" max="7" width="13.140625" bestFit="1" customWidth="1"/>
  </cols>
  <sheetData>
    <row r="6" spans="3:7" ht="16.5" thickBot="1" x14ac:dyDescent="0.3">
      <c r="C6" s="25" t="s">
        <v>24</v>
      </c>
      <c r="D6" s="25"/>
      <c r="E6" s="25"/>
    </row>
    <row r="7" spans="3:7" x14ac:dyDescent="0.25">
      <c r="C7" s="29" t="s">
        <v>0</v>
      </c>
      <c r="D7" s="30"/>
      <c r="E7" s="31"/>
    </row>
    <row r="8" spans="3:7" x14ac:dyDescent="0.25">
      <c r="C8" s="32" t="s">
        <v>2</v>
      </c>
      <c r="D8" s="33"/>
      <c r="E8" s="3" t="s">
        <v>4</v>
      </c>
    </row>
    <row r="9" spans="3:7" x14ac:dyDescent="0.25">
      <c r="C9" s="37" t="s">
        <v>11</v>
      </c>
      <c r="D9" s="38"/>
      <c r="E9" s="4" t="s">
        <v>5</v>
      </c>
    </row>
    <row r="10" spans="3:7" x14ac:dyDescent="0.25">
      <c r="C10" s="39" t="s">
        <v>12</v>
      </c>
      <c r="D10" s="40"/>
      <c r="E10" s="5">
        <f>21*30*2150</f>
        <v>1354500</v>
      </c>
      <c r="F10" s="9"/>
      <c r="G10" s="8">
        <f>+E10/30</f>
        <v>45150</v>
      </c>
    </row>
    <row r="11" spans="3:7" ht="15.75" thickBot="1" x14ac:dyDescent="0.3">
      <c r="C11" s="34"/>
      <c r="D11" s="35"/>
      <c r="E11" s="36"/>
      <c r="F11" s="9"/>
      <c r="G11" s="8"/>
    </row>
    <row r="12" spans="3:7" x14ac:dyDescent="0.25">
      <c r="C12" s="29" t="s">
        <v>3</v>
      </c>
      <c r="D12" s="30"/>
      <c r="E12" s="31"/>
      <c r="F12" s="9"/>
      <c r="G12" s="8"/>
    </row>
    <row r="13" spans="3:7" x14ac:dyDescent="0.25">
      <c r="C13" s="32" t="s">
        <v>2</v>
      </c>
      <c r="D13" s="33"/>
      <c r="E13" s="3" t="s">
        <v>4</v>
      </c>
      <c r="F13" s="9"/>
      <c r="G13" s="8"/>
    </row>
    <row r="14" spans="3:7" x14ac:dyDescent="0.25">
      <c r="C14" s="37" t="s">
        <v>11</v>
      </c>
      <c r="D14" s="38"/>
      <c r="E14" s="4" t="s">
        <v>6</v>
      </c>
      <c r="F14" s="9"/>
      <c r="G14" s="8"/>
    </row>
    <row r="15" spans="3:7" x14ac:dyDescent="0.25">
      <c r="C15" s="39" t="str">
        <f>+C10</f>
        <v>JUNIO</v>
      </c>
      <c r="D15" s="40"/>
      <c r="E15" s="5">
        <f>21*30*900</f>
        <v>567000</v>
      </c>
      <c r="F15" s="9"/>
      <c r="G15" s="8">
        <f t="shared" ref="G15:G20" si="0">+E15/30</f>
        <v>18900</v>
      </c>
    </row>
    <row r="16" spans="3:7" ht="15.75" thickBot="1" x14ac:dyDescent="0.3">
      <c r="C16" s="34"/>
      <c r="D16" s="35"/>
      <c r="E16" s="36"/>
      <c r="F16" s="9"/>
      <c r="G16" s="8"/>
    </row>
    <row r="17" spans="3:7" x14ac:dyDescent="0.25">
      <c r="C17" s="29" t="s">
        <v>1</v>
      </c>
      <c r="D17" s="30"/>
      <c r="E17" s="31"/>
      <c r="F17" s="9"/>
      <c r="G17" s="8"/>
    </row>
    <row r="18" spans="3:7" x14ac:dyDescent="0.25">
      <c r="C18" s="32" t="s">
        <v>2</v>
      </c>
      <c r="D18" s="33"/>
      <c r="E18" s="3" t="s">
        <v>4</v>
      </c>
      <c r="F18" s="9"/>
      <c r="G18" s="8"/>
    </row>
    <row r="19" spans="3:7" x14ac:dyDescent="0.25">
      <c r="C19" s="37" t="s">
        <v>11</v>
      </c>
      <c r="D19" s="38"/>
      <c r="E19" s="4" t="s">
        <v>6</v>
      </c>
      <c r="F19" s="9"/>
      <c r="G19" s="8"/>
    </row>
    <row r="20" spans="3:7" ht="15.75" thickBot="1" x14ac:dyDescent="0.3">
      <c r="C20" s="41" t="str">
        <f>+C10</f>
        <v>JUNIO</v>
      </c>
      <c r="D20" s="42"/>
      <c r="E20" s="6">
        <f>21*864.4*30</f>
        <v>544571.99999999988</v>
      </c>
      <c r="F20" s="9"/>
      <c r="G20" s="8">
        <f t="shared" si="0"/>
        <v>18152.399999999998</v>
      </c>
    </row>
    <row r="21" spans="3:7" x14ac:dyDescent="0.25">
      <c r="C21"/>
      <c r="D21"/>
      <c r="E21"/>
      <c r="F21" s="8"/>
      <c r="G21" s="8"/>
    </row>
    <row r="22" spans="3:7" ht="15.75" x14ac:dyDescent="0.25">
      <c r="C22" s="28" t="s">
        <v>7</v>
      </c>
      <c r="D22" s="28"/>
      <c r="E22" s="28"/>
      <c r="F22" s="9"/>
      <c r="G22" s="9"/>
    </row>
    <row r="23" spans="3:7" ht="15.75" x14ac:dyDescent="0.25">
      <c r="C23" s="24"/>
      <c r="D23" s="24"/>
      <c r="E23" s="24"/>
      <c r="F23" s="9"/>
      <c r="G23" s="9"/>
    </row>
    <row r="24" spans="3:7" ht="21.75" customHeight="1" thickBot="1" x14ac:dyDescent="0.3">
      <c r="C24" s="25"/>
      <c r="D24" s="25"/>
      <c r="E24" s="25"/>
      <c r="F24" s="8"/>
      <c r="G24" s="9"/>
    </row>
    <row r="25" spans="3:7" ht="15.75" x14ac:dyDescent="0.25">
      <c r="C25" s="26" t="s">
        <v>8</v>
      </c>
      <c r="D25" s="26"/>
      <c r="E25" s="26"/>
      <c r="F25" s="8"/>
      <c r="G25" s="8"/>
    </row>
    <row r="26" spans="3:7" ht="15.75" x14ac:dyDescent="0.25">
      <c r="C26" s="23"/>
      <c r="D26" s="23"/>
      <c r="E26" s="7"/>
      <c r="F26" s="8"/>
    </row>
    <row r="27" spans="3:7" ht="15.75" x14ac:dyDescent="0.25">
      <c r="C27" s="23"/>
      <c r="D27" s="23"/>
      <c r="E27" s="7"/>
    </row>
    <row r="28" spans="3:7" ht="15.75" x14ac:dyDescent="0.25">
      <c r="C28" s="27" t="s">
        <v>10</v>
      </c>
      <c r="D28" s="27"/>
      <c r="E28" s="27"/>
    </row>
    <row r="29" spans="3:7" ht="21.75" customHeight="1" x14ac:dyDescent="0.25">
      <c r="C29" s="27"/>
      <c r="D29" s="27"/>
      <c r="E29" s="27"/>
    </row>
    <row r="30" spans="3:7" ht="16.5" thickBot="1" x14ac:dyDescent="0.3">
      <c r="C30" s="25"/>
      <c r="D30" s="25"/>
      <c r="E30" s="25"/>
    </row>
    <row r="31" spans="3:7" ht="15.75" x14ac:dyDescent="0.25">
      <c r="C31" s="26" t="s">
        <v>9</v>
      </c>
      <c r="D31" s="26"/>
      <c r="E31" s="26"/>
    </row>
  </sheetData>
  <mergeCells count="22">
    <mergeCell ref="C17:E17"/>
    <mergeCell ref="C6:E6"/>
    <mergeCell ref="C7:E7"/>
    <mergeCell ref="C8:D8"/>
    <mergeCell ref="C9:D9"/>
    <mergeCell ref="C10:D10"/>
    <mergeCell ref="C11:E11"/>
    <mergeCell ref="C12:E12"/>
    <mergeCell ref="C13:D13"/>
    <mergeCell ref="C14:D14"/>
    <mergeCell ref="C15:D15"/>
    <mergeCell ref="C16:E16"/>
    <mergeCell ref="C28:E28"/>
    <mergeCell ref="C29:E29"/>
    <mergeCell ref="C30:E30"/>
    <mergeCell ref="C31:E31"/>
    <mergeCell ref="C18:D18"/>
    <mergeCell ref="C19:D19"/>
    <mergeCell ref="C20:D20"/>
    <mergeCell ref="C22:E22"/>
    <mergeCell ref="C24:E24"/>
    <mergeCell ref="C25:E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1"/>
  <sheetViews>
    <sheetView showGridLines="0" tabSelected="1" zoomScale="80" zoomScaleNormal="80" workbookViewId="0">
      <selection activeCell="B1" sqref="B1:F12"/>
    </sheetView>
  </sheetViews>
  <sheetFormatPr baseColWidth="10" defaultRowHeight="15" x14ac:dyDescent="0.25"/>
  <cols>
    <col min="2" max="2" width="35.85546875" bestFit="1" customWidth="1"/>
    <col min="3" max="3" width="15.85546875" bestFit="1" customWidth="1"/>
    <col min="4" max="4" width="18.7109375" customWidth="1"/>
    <col min="5" max="5" width="19.140625" bestFit="1" customWidth="1"/>
    <col min="6" max="6" width="30" customWidth="1"/>
    <col min="8" max="8" width="12.28515625" bestFit="1" customWidth="1"/>
  </cols>
  <sheetData>
    <row r="5" spans="2:6" ht="15.75" thickBot="1" x14ac:dyDescent="0.3"/>
    <row r="6" spans="2:6" s="12" customFormat="1" ht="15.75" x14ac:dyDescent="0.25">
      <c r="B6" s="43" t="s">
        <v>15</v>
      </c>
      <c r="C6" s="44"/>
      <c r="D6" s="44"/>
      <c r="E6" s="44"/>
      <c r="F6" s="45"/>
    </row>
    <row r="7" spans="2:6" s="12" customFormat="1" ht="16.5" thickBot="1" x14ac:dyDescent="0.3">
      <c r="B7" s="46" t="s">
        <v>21</v>
      </c>
      <c r="C7" s="47"/>
      <c r="D7" s="47"/>
      <c r="E7" s="47"/>
      <c r="F7" s="48"/>
    </row>
    <row r="8" spans="2:6" s="10" customFormat="1" ht="15.75" x14ac:dyDescent="0.25">
      <c r="B8" s="16"/>
      <c r="C8" s="17" t="s">
        <v>25</v>
      </c>
      <c r="D8" s="17" t="s">
        <v>26</v>
      </c>
      <c r="E8" s="17" t="s">
        <v>27</v>
      </c>
      <c r="F8" s="18" t="s">
        <v>20</v>
      </c>
    </row>
    <row r="9" spans="2:6" s="10" customFormat="1" ht="15.75" x14ac:dyDescent="0.25">
      <c r="B9" s="11" t="s">
        <v>16</v>
      </c>
      <c r="C9" s="14">
        <f>+'JULIO 2025 TOTALIZADOR'!E10</f>
        <v>1435610</v>
      </c>
      <c r="D9" s="14">
        <f>+'AGOSTO 2025 TOTALIZADOR'!E10</f>
        <v>1428790</v>
      </c>
      <c r="E9" s="14">
        <f>+'SEPTIEMBRE 2025 TOTALIZADOR'!E10</f>
        <v>1354500</v>
      </c>
      <c r="F9" s="21">
        <f>+E9+D9+C9</f>
        <v>4218900</v>
      </c>
    </row>
    <row r="10" spans="2:6" s="10" customFormat="1" ht="15.75" x14ac:dyDescent="0.25">
      <c r="B10" s="11" t="s">
        <v>17</v>
      </c>
      <c r="C10" s="14">
        <f>+'JULIO 2025 TOTALIZADOR'!E15</f>
        <v>613800</v>
      </c>
      <c r="D10" s="14">
        <f>+'AGOSTO 2025 TOTALIZADOR'!E15</f>
        <v>613800</v>
      </c>
      <c r="E10" s="14">
        <f>+'SEPTIEMBRE 2025 TOTALIZADOR'!E15</f>
        <v>567000</v>
      </c>
      <c r="F10" s="21">
        <f>+E10+D10+C10</f>
        <v>1794600</v>
      </c>
    </row>
    <row r="11" spans="2:6" s="10" customFormat="1" ht="15.75" x14ac:dyDescent="0.25">
      <c r="B11" s="11" t="s">
        <v>18</v>
      </c>
      <c r="C11" s="15">
        <f>+'JULIO 2025 TOTALIZADOR'!E20</f>
        <v>542599.20000000007</v>
      </c>
      <c r="D11" s="15">
        <f>+'AGOSTO 2025 TOTALIZADOR'!E20</f>
        <v>567262.79999999993</v>
      </c>
      <c r="E11" s="15">
        <f>+'SEPTIEMBRE 2025 TOTALIZADOR'!E20</f>
        <v>544571.99999999988</v>
      </c>
      <c r="F11" s="22">
        <f>+E11+D11+C11</f>
        <v>1654434</v>
      </c>
    </row>
    <row r="12" spans="2:6" s="10" customFormat="1" ht="16.5" thickBot="1" x14ac:dyDescent="0.3">
      <c r="B12" s="13" t="s">
        <v>19</v>
      </c>
      <c r="C12" s="19">
        <f>+C11+C10+C9</f>
        <v>2592009.2000000002</v>
      </c>
      <c r="D12" s="19">
        <f>+D11+D10+D9</f>
        <v>2609852.7999999998</v>
      </c>
      <c r="E12" s="19">
        <f>+E11+E10+E9</f>
        <v>2466072</v>
      </c>
      <c r="F12" s="20">
        <f>+F11+F10+F9</f>
        <v>7667934</v>
      </c>
    </row>
    <row r="14" spans="2:6" x14ac:dyDescent="0.25">
      <c r="C14" s="9"/>
      <c r="D14" s="9"/>
      <c r="E14" s="8"/>
      <c r="F14" s="9"/>
    </row>
    <row r="15" spans="2:6" x14ac:dyDescent="0.25">
      <c r="C15" s="9"/>
      <c r="D15" s="9"/>
      <c r="E15" s="8"/>
    </row>
    <row r="16" spans="2:6" x14ac:dyDescent="0.25">
      <c r="C16" s="9"/>
      <c r="D16" s="9"/>
      <c r="E16" s="8"/>
    </row>
    <row r="17" spans="3:8" x14ac:dyDescent="0.25">
      <c r="D17" s="8"/>
    </row>
    <row r="18" spans="3:8" x14ac:dyDescent="0.25">
      <c r="C18" s="8"/>
      <c r="D18" s="9"/>
      <c r="H18" s="9"/>
    </row>
    <row r="19" spans="3:8" x14ac:dyDescent="0.25">
      <c r="D19" s="9"/>
    </row>
    <row r="20" spans="3:8" x14ac:dyDescent="0.25">
      <c r="C20" s="8"/>
      <c r="D20" s="8"/>
    </row>
    <row r="21" spans="3:8" x14ac:dyDescent="0.25">
      <c r="D21" s="9"/>
    </row>
  </sheetData>
  <mergeCells count="2">
    <mergeCell ref="B6:F6"/>
    <mergeCell ref="B7:F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JULIO 2025 TOTALIZADOR</vt:lpstr>
      <vt:lpstr>AGOSTO 2025 TOTALIZADOR</vt:lpstr>
      <vt:lpstr>SEPTIEMBRE 2025 TOTALIZADOR</vt:lpstr>
      <vt:lpstr>TOTAL GENERAL (3er 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Nicolas Sierra</dc:creator>
  <cp:lastModifiedBy>INGENIERIA</cp:lastModifiedBy>
  <cp:lastPrinted>2023-11-07T15:31:21Z</cp:lastPrinted>
  <dcterms:created xsi:type="dcterms:W3CDTF">2023-07-05T14:50:50Z</dcterms:created>
  <dcterms:modified xsi:type="dcterms:W3CDTF">2025-09-29T20:03:47Z</dcterms:modified>
</cp:coreProperties>
</file>